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X:\_分享區\_第16屆任務組\02第16屆任務組促進會聯誼會_活動統整\01政府產業政策及環境任務組_政策推廣處\04資服人月計算\114薪資調查\114調查工作區\114調查附件\"/>
    </mc:Choice>
  </mc:AlternateContent>
  <xr:revisionPtr revIDLastSave="0" documentId="13_ncr:1_{B8B31F64-3B26-4633-8B90-53D6021839C3}" xr6:coauthVersionLast="47" xr6:coauthVersionMax="47" xr10:uidLastSave="{00000000-0000-0000-0000-000000000000}"/>
  <bookViews>
    <workbookView xWindow="-120" yWindow="-120" windowWidth="29040" windowHeight="15720" firstSheet="2" activeTab="2" xr2:uid="{8D42B130-1F7E-4105-8C63-47E700C7DBC9}"/>
  </bookViews>
  <sheets>
    <sheet name="行業名稱與定義" sheetId="15" r:id="rId1"/>
    <sheet name="114年62中類_資訊服務委外經費試算表" sheetId="17" r:id="rId2"/>
    <sheet name="114年63中類_資訊服務委外經費試算表" sheetId="18" r:id="rId3"/>
    <sheet name="勞動部113年職類別薪資統計" sheetId="16" r:id="rId4"/>
    <sheet name="114年勞保局及健保署核定費率" sheetId="19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19" l="1"/>
  <c r="G9" i="19"/>
  <c r="G8" i="19"/>
  <c r="G7" i="19"/>
  <c r="G6" i="19"/>
  <c r="G5" i="19"/>
  <c r="G11" i="19" s="1"/>
  <c r="F11" i="18" l="1"/>
  <c r="D10" i="18"/>
  <c r="G10" i="18" s="1"/>
  <c r="D9" i="18"/>
  <c r="G9" i="18" s="1"/>
  <c r="D8" i="18"/>
  <c r="G8" i="18" s="1"/>
  <c r="D7" i="18"/>
  <c r="G7" i="18" s="1"/>
  <c r="D6" i="18"/>
  <c r="G6" i="18" s="1"/>
  <c r="D5" i="18"/>
  <c r="G5" i="18" s="1"/>
  <c r="F11" i="17"/>
  <c r="D10" i="17"/>
  <c r="G10" i="17" s="1"/>
  <c r="D9" i="17"/>
  <c r="G9" i="17" s="1"/>
  <c r="D8" i="17"/>
  <c r="G8" i="17" s="1"/>
  <c r="D7" i="17"/>
  <c r="G7" i="17" s="1"/>
  <c r="D6" i="17"/>
  <c r="G6" i="17" s="1"/>
  <c r="D5" i="17"/>
  <c r="G5" i="17" s="1"/>
  <c r="H10" i="18" l="1"/>
  <c r="H5" i="18"/>
  <c r="H8" i="18"/>
  <c r="H9" i="18"/>
  <c r="H5" i="17"/>
  <c r="H8" i="17"/>
  <c r="H9" i="17"/>
  <c r="H6" i="18"/>
  <c r="H6" i="17"/>
  <c r="H10" i="17"/>
  <c r="H7" i="18"/>
  <c r="H7" i="17"/>
  <c r="G11" i="18"/>
  <c r="G11" i="17"/>
  <c r="H11" i="18" l="1"/>
  <c r="H11" i="17"/>
  <c r="H12" i="18"/>
  <c r="H13" i="18" s="1"/>
  <c r="H12" i="17"/>
  <c r="H15" i="18" l="1"/>
  <c r="H13" i="17"/>
  <c r="H15" i="17" s="1"/>
  <c r="H16" i="18" l="1"/>
  <c r="H17" i="18" s="1"/>
  <c r="H16" i="17"/>
  <c r="H17" i="17" s="1"/>
</calcChain>
</file>

<file path=xl/sharedStrings.xml><?xml version="1.0" encoding="utf-8"?>
<sst xmlns="http://schemas.openxmlformats.org/spreadsheetml/2006/main" count="177" uniqueCount="127">
  <si>
    <t>工作人員職稱</t>
    <phoneticPr fontId="1" type="noConversion"/>
  </si>
  <si>
    <t>第一類</t>
    <phoneticPr fontId="1" type="noConversion"/>
  </si>
  <si>
    <t>第二類</t>
    <phoneticPr fontId="1" type="noConversion"/>
  </si>
  <si>
    <t>第三類</t>
    <phoneticPr fontId="1" type="noConversion"/>
  </si>
  <si>
    <t>直接薪資小計</t>
    <phoneticPr fontId="15" type="noConversion"/>
  </si>
  <si>
    <t>說明</t>
    <phoneticPr fontId="1" type="noConversion"/>
  </si>
  <si>
    <r>
      <t xml:space="preserve">2. </t>
    </r>
    <r>
      <rPr>
        <sz val="11"/>
        <color theme="1"/>
        <rFont val="標楷體"/>
        <family val="4"/>
        <charset val="136"/>
      </rPr>
      <t>請依照以下類別輸入相對應的數值計算</t>
    </r>
    <phoneticPr fontId="1" type="noConversion"/>
  </si>
  <si>
    <r>
      <rPr>
        <b/>
        <sz val="11"/>
        <color theme="5" tint="-0.249977111117893"/>
        <rFont val="標楷體"/>
        <family val="4"/>
        <charset val="136"/>
      </rPr>
      <t>總人月在</t>
    </r>
    <r>
      <rPr>
        <b/>
        <sz val="11"/>
        <color theme="5" tint="-0.249977111117893"/>
        <rFont val="Times New Roman"/>
        <family val="1"/>
      </rPr>
      <t>24</t>
    </r>
    <r>
      <rPr>
        <b/>
        <sz val="11"/>
        <color theme="5" tint="-0.249977111117893"/>
        <rFont val="標楷體"/>
        <family val="4"/>
        <charset val="136"/>
      </rPr>
      <t>人月以下者，</t>
    </r>
    <r>
      <rPr>
        <sz val="11"/>
        <color theme="1"/>
        <rFont val="標楷體"/>
        <family val="4"/>
        <charset val="136"/>
      </rPr>
      <t>人月數小計需</t>
    </r>
    <r>
      <rPr>
        <b/>
        <sz val="11"/>
        <color theme="7" tint="-0.499984740745262"/>
        <rFont val="標楷體"/>
        <family val="4"/>
        <charset val="136"/>
      </rPr>
      <t>小於</t>
    </r>
    <r>
      <rPr>
        <b/>
        <sz val="11"/>
        <color theme="7" tint="-0.499984740745262"/>
        <rFont val="Times New Roman"/>
        <family val="1"/>
      </rPr>
      <t>24</t>
    </r>
    <r>
      <rPr>
        <sz val="11"/>
        <color theme="1"/>
        <rFont val="標楷體"/>
        <family val="4"/>
        <charset val="136"/>
      </rPr>
      <t>，管理費率需</t>
    </r>
    <r>
      <rPr>
        <b/>
        <sz val="11"/>
        <color theme="7" tint="-0.499984740745262"/>
        <rFont val="標楷體"/>
        <family val="4"/>
        <charset val="136"/>
      </rPr>
      <t>小於</t>
    </r>
    <r>
      <rPr>
        <b/>
        <sz val="11"/>
        <color theme="7" tint="-0.499984740745262"/>
        <rFont val="Times New Roman"/>
        <family val="1"/>
      </rPr>
      <t>80%</t>
    </r>
    <r>
      <rPr>
        <sz val="11"/>
        <color theme="1"/>
        <rFont val="標楷體"/>
        <family val="4"/>
        <charset val="136"/>
      </rPr>
      <t>，公費率需</t>
    </r>
    <r>
      <rPr>
        <b/>
        <sz val="11"/>
        <color theme="7" tint="-0.499984740745262"/>
        <rFont val="標楷體"/>
        <family val="4"/>
        <charset val="136"/>
      </rPr>
      <t>小於</t>
    </r>
    <r>
      <rPr>
        <b/>
        <sz val="11"/>
        <color theme="7" tint="-0.499984740745262"/>
        <rFont val="Times New Roman"/>
        <family val="1"/>
      </rPr>
      <t>5%</t>
    </r>
    <phoneticPr fontId="1" type="noConversion"/>
  </si>
  <si>
    <r>
      <rPr>
        <b/>
        <sz val="11"/>
        <color theme="5" tint="-0.249977111117893"/>
        <rFont val="標楷體"/>
        <family val="4"/>
        <charset val="136"/>
      </rPr>
      <t>總人月在</t>
    </r>
    <r>
      <rPr>
        <b/>
        <sz val="11"/>
        <color theme="5" tint="-0.249977111117893"/>
        <rFont val="Times New Roman"/>
        <family val="1"/>
      </rPr>
      <t>25</t>
    </r>
    <r>
      <rPr>
        <b/>
        <sz val="11"/>
        <color theme="5" tint="-0.249977111117893"/>
        <rFont val="標楷體"/>
        <family val="4"/>
        <charset val="136"/>
      </rPr>
      <t>至</t>
    </r>
    <r>
      <rPr>
        <b/>
        <sz val="11"/>
        <color theme="5" tint="-0.249977111117893"/>
        <rFont val="Times New Roman"/>
        <family val="1"/>
      </rPr>
      <t>100</t>
    </r>
    <r>
      <rPr>
        <b/>
        <sz val="11"/>
        <color theme="5" tint="-0.249977111117893"/>
        <rFont val="標楷體"/>
        <family val="4"/>
        <charset val="136"/>
      </rPr>
      <t>人月者</t>
    </r>
    <r>
      <rPr>
        <sz val="11"/>
        <color theme="1"/>
        <rFont val="標楷體"/>
        <family val="4"/>
        <charset val="136"/>
      </rPr>
      <t>，人月數小計需於</t>
    </r>
    <r>
      <rPr>
        <b/>
        <sz val="11"/>
        <color theme="7" tint="-0.499984740745262"/>
        <rFont val="Times New Roman"/>
        <family val="1"/>
      </rPr>
      <t>25</t>
    </r>
    <r>
      <rPr>
        <b/>
        <sz val="11"/>
        <color theme="7" tint="-0.499984740745262"/>
        <rFont val="標楷體"/>
        <family val="4"/>
        <charset val="136"/>
      </rPr>
      <t>至</t>
    </r>
    <r>
      <rPr>
        <b/>
        <sz val="11"/>
        <color theme="7" tint="-0.499984740745262"/>
        <rFont val="Times New Roman"/>
        <family val="1"/>
      </rPr>
      <t>100</t>
    </r>
    <r>
      <rPr>
        <b/>
        <sz val="11"/>
        <color theme="7" tint="-0.499984740745262"/>
        <rFont val="標楷體"/>
        <family val="4"/>
        <charset val="136"/>
      </rPr>
      <t>以下</t>
    </r>
    <r>
      <rPr>
        <sz val="11"/>
        <color theme="1"/>
        <rFont val="標楷體"/>
        <family val="4"/>
        <charset val="136"/>
      </rPr>
      <t>，管理費率數於</t>
    </r>
    <r>
      <rPr>
        <b/>
        <sz val="11"/>
        <color theme="7" tint="-0.499984740745262"/>
        <rFont val="Times New Roman"/>
        <family val="1"/>
      </rPr>
      <t>81</t>
    </r>
    <r>
      <rPr>
        <b/>
        <sz val="11"/>
        <color theme="7" tint="-0.499984740745262"/>
        <rFont val="標楷體"/>
        <family val="4"/>
        <charset val="136"/>
      </rPr>
      <t>至</t>
    </r>
    <r>
      <rPr>
        <b/>
        <sz val="11"/>
        <color theme="7" tint="-0.499984740745262"/>
        <rFont val="Times New Roman"/>
        <family val="1"/>
      </rPr>
      <t>90%</t>
    </r>
    <r>
      <rPr>
        <sz val="11"/>
        <color theme="1"/>
        <rFont val="標楷體"/>
        <family val="4"/>
        <charset val="136"/>
      </rPr>
      <t>，公費率需於</t>
    </r>
    <r>
      <rPr>
        <b/>
        <sz val="11"/>
        <color theme="7" tint="-0.499984740745262"/>
        <rFont val="Times New Roman"/>
        <family val="1"/>
      </rPr>
      <t>6%</t>
    </r>
    <r>
      <rPr>
        <b/>
        <sz val="11"/>
        <color theme="7" tint="-0.499984740745262"/>
        <rFont val="標楷體"/>
        <family val="4"/>
        <charset val="136"/>
      </rPr>
      <t>至</t>
    </r>
    <r>
      <rPr>
        <b/>
        <sz val="11"/>
        <color theme="7" tint="-0.499984740745262"/>
        <rFont val="Times New Roman"/>
        <family val="1"/>
      </rPr>
      <t>15%</t>
    </r>
    <phoneticPr fontId="1" type="noConversion"/>
  </si>
  <si>
    <r>
      <rPr>
        <b/>
        <sz val="11"/>
        <color theme="5" tint="-0.249977111117893"/>
        <rFont val="標楷體"/>
        <family val="4"/>
        <charset val="136"/>
      </rPr>
      <t>總人月超過</t>
    </r>
    <r>
      <rPr>
        <b/>
        <sz val="11"/>
        <color theme="5" tint="-0.249977111117893"/>
        <rFont val="Times New Roman"/>
        <family val="1"/>
      </rPr>
      <t>100</t>
    </r>
    <r>
      <rPr>
        <b/>
        <sz val="11"/>
        <color theme="5" tint="-0.249977111117893"/>
        <rFont val="標楷體"/>
        <family val="4"/>
        <charset val="136"/>
      </rPr>
      <t>月者</t>
    </r>
    <r>
      <rPr>
        <sz val="11"/>
        <color theme="1"/>
        <rFont val="細明體"/>
        <family val="1"/>
        <charset val="136"/>
      </rPr>
      <t>，</t>
    </r>
    <r>
      <rPr>
        <sz val="11"/>
        <color theme="1"/>
        <rFont val="標楷體"/>
        <family val="4"/>
        <charset val="136"/>
      </rPr>
      <t>人月數小計需</t>
    </r>
    <r>
      <rPr>
        <b/>
        <sz val="11"/>
        <color theme="7" tint="-0.499984740745262"/>
        <rFont val="標楷體"/>
        <family val="4"/>
        <charset val="136"/>
      </rPr>
      <t>大於</t>
    </r>
    <r>
      <rPr>
        <b/>
        <sz val="11"/>
        <color theme="7" tint="-0.499984740745262"/>
        <rFont val="Times New Roman"/>
        <family val="1"/>
      </rPr>
      <t>100</t>
    </r>
    <r>
      <rPr>
        <b/>
        <sz val="11"/>
        <color theme="7" tint="-0.499984740745262"/>
        <rFont val="標楷體"/>
        <family val="4"/>
        <charset val="136"/>
      </rPr>
      <t>，</t>
    </r>
    <r>
      <rPr>
        <sz val="11"/>
        <color theme="1"/>
        <rFont val="標楷體"/>
        <family val="4"/>
        <charset val="136"/>
      </rPr>
      <t>管理費率數於</t>
    </r>
    <r>
      <rPr>
        <b/>
        <sz val="11"/>
        <color theme="7" tint="-0.499984740745262"/>
        <rFont val="Times New Roman"/>
        <family val="1"/>
      </rPr>
      <t>91</t>
    </r>
    <r>
      <rPr>
        <b/>
        <sz val="11"/>
        <color theme="7" tint="-0.499984740745262"/>
        <rFont val="標楷體"/>
        <family val="4"/>
        <charset val="136"/>
      </rPr>
      <t>至</t>
    </r>
    <r>
      <rPr>
        <b/>
        <sz val="11"/>
        <color theme="7" tint="-0.499984740745262"/>
        <rFont val="Times New Roman"/>
        <family val="1"/>
      </rPr>
      <t>100%</t>
    </r>
    <r>
      <rPr>
        <sz val="11"/>
        <color theme="1"/>
        <rFont val="標楷體"/>
        <family val="4"/>
        <charset val="136"/>
      </rPr>
      <t>，公費率需於</t>
    </r>
    <r>
      <rPr>
        <b/>
        <sz val="11"/>
        <color theme="7" tint="-0.499984740745262"/>
        <rFont val="Times New Roman"/>
        <family val="1"/>
      </rPr>
      <t>16%</t>
    </r>
    <r>
      <rPr>
        <b/>
        <sz val="11"/>
        <color theme="7" tint="-0.499984740745262"/>
        <rFont val="標楷體"/>
        <family val="4"/>
        <charset val="136"/>
      </rPr>
      <t>至</t>
    </r>
    <r>
      <rPr>
        <b/>
        <sz val="11"/>
        <color theme="7" tint="-0.499984740745262"/>
        <rFont val="Times New Roman"/>
        <family val="1"/>
      </rPr>
      <t>25%</t>
    </r>
    <phoneticPr fontId="1" type="noConversion"/>
  </si>
  <si>
    <t>%</t>
    <phoneticPr fontId="1" type="noConversion"/>
  </si>
  <si>
    <r>
      <rPr>
        <b/>
        <sz val="16"/>
        <rFont val="標楷體"/>
        <family val="4"/>
        <charset val="136"/>
      </rPr>
      <t>依第</t>
    </r>
    <r>
      <rPr>
        <b/>
        <sz val="16"/>
        <rFont val="Times New Roman"/>
        <family val="1"/>
      </rPr>
      <t>10</t>
    </r>
    <r>
      <rPr>
        <b/>
        <sz val="16"/>
        <rFont val="標楷體"/>
        <family val="4"/>
        <charset val="136"/>
      </rPr>
      <t>次修訂之行業標準分類</t>
    </r>
    <phoneticPr fontId="15" type="noConversion"/>
  </si>
  <si>
    <r>
      <rPr>
        <b/>
        <sz val="14"/>
        <color theme="1"/>
        <rFont val="標楷體"/>
        <family val="4"/>
        <charset val="136"/>
      </rPr>
      <t>大分類</t>
    </r>
    <phoneticPr fontId="15" type="noConversion"/>
  </si>
  <si>
    <r>
      <rPr>
        <b/>
        <sz val="14"/>
        <color theme="1"/>
        <rFont val="標楷體"/>
        <family val="4"/>
        <charset val="136"/>
      </rPr>
      <t>中分類</t>
    </r>
    <phoneticPr fontId="15" type="noConversion"/>
  </si>
  <si>
    <r>
      <rPr>
        <b/>
        <sz val="14"/>
        <color theme="1"/>
        <rFont val="標楷體"/>
        <family val="4"/>
        <charset val="136"/>
      </rPr>
      <t>行</t>
    </r>
    <r>
      <rPr>
        <b/>
        <sz val="14"/>
        <color theme="1"/>
        <rFont val="Times New Roman"/>
        <family val="1"/>
      </rPr>
      <t xml:space="preserve">  </t>
    </r>
    <r>
      <rPr>
        <b/>
        <sz val="14"/>
        <color theme="1"/>
        <rFont val="標楷體"/>
        <family val="4"/>
        <charset val="136"/>
      </rPr>
      <t>業</t>
    </r>
    <r>
      <rPr>
        <b/>
        <sz val="14"/>
        <color theme="1"/>
        <rFont val="Times New Roman"/>
        <family val="1"/>
      </rPr>
      <t xml:space="preserve">  </t>
    </r>
    <r>
      <rPr>
        <b/>
        <sz val="14"/>
        <color theme="1"/>
        <rFont val="標楷體"/>
        <family val="4"/>
        <charset val="136"/>
      </rPr>
      <t>名</t>
    </r>
    <r>
      <rPr>
        <b/>
        <sz val="14"/>
        <color theme="1"/>
        <rFont val="Times New Roman"/>
        <family val="1"/>
      </rPr>
      <t xml:space="preserve">  </t>
    </r>
    <r>
      <rPr>
        <b/>
        <sz val="14"/>
        <color theme="1"/>
        <rFont val="標楷體"/>
        <family val="4"/>
        <charset val="136"/>
      </rPr>
      <t>稱</t>
    </r>
    <r>
      <rPr>
        <b/>
        <sz val="14"/>
        <color theme="1"/>
        <rFont val="Times New Roman"/>
        <family val="1"/>
      </rPr>
      <t xml:space="preserve">  </t>
    </r>
    <r>
      <rPr>
        <b/>
        <sz val="14"/>
        <color theme="1"/>
        <rFont val="標楷體"/>
        <family val="4"/>
        <charset val="136"/>
      </rPr>
      <t>及</t>
    </r>
    <r>
      <rPr>
        <b/>
        <sz val="14"/>
        <color theme="1"/>
        <rFont val="Times New Roman"/>
        <family val="1"/>
      </rPr>
      <t xml:space="preserve">  </t>
    </r>
    <r>
      <rPr>
        <b/>
        <sz val="14"/>
        <color theme="1"/>
        <rFont val="標楷體"/>
        <family val="4"/>
        <charset val="136"/>
      </rPr>
      <t>定</t>
    </r>
    <r>
      <rPr>
        <b/>
        <sz val="14"/>
        <color theme="1"/>
        <rFont val="Times New Roman"/>
        <family val="1"/>
      </rPr>
      <t xml:space="preserve">  </t>
    </r>
    <r>
      <rPr>
        <b/>
        <sz val="14"/>
        <color theme="1"/>
        <rFont val="標楷體"/>
        <family val="4"/>
        <charset val="136"/>
      </rPr>
      <t>義</t>
    </r>
    <phoneticPr fontId="15" type="noConversion"/>
  </si>
  <si>
    <t>J</t>
  </si>
  <si>
    <r>
      <rPr>
        <b/>
        <sz val="14"/>
        <rFont val="標楷體"/>
        <family val="4"/>
        <charset val="136"/>
      </rPr>
      <t>出版、影音製作、傳播及資通訊服務業</t>
    </r>
  </si>
  <si>
    <t>從事出版、影片及電視節目製作、後製、發行與影片放映，聲音錄製及音樂發行，廣播及電視節目編排與傳播，電信、電腦程式設計、諮詢及相關服務、資訊服務等之行業。</t>
    <phoneticPr fontId="15" type="noConversion"/>
  </si>
  <si>
    <r>
      <rPr>
        <b/>
        <sz val="14"/>
        <rFont val="標楷體"/>
        <family val="4"/>
        <charset val="136"/>
      </rPr>
      <t>電腦程式設計、諮詢及相關服務業</t>
    </r>
  </si>
  <si>
    <r>
      <rPr>
        <b/>
        <sz val="14"/>
        <rFont val="標楷體"/>
        <family val="4"/>
        <charset val="136"/>
      </rPr>
      <t>資訊服務業</t>
    </r>
  </si>
  <si>
    <r>
      <rPr>
        <sz val="14"/>
        <rFont val="標楷體"/>
        <family val="4"/>
        <charset val="136"/>
      </rPr>
      <t>從事入口網站經營、資料處理、主機及網站代管等資訊服務之行業。</t>
    </r>
  </si>
  <si>
    <r>
      <rPr>
        <b/>
        <sz val="14"/>
        <color theme="1"/>
        <rFont val="標楷體"/>
        <family val="4"/>
        <charset val="136"/>
      </rPr>
      <t>工作人員職稱</t>
    </r>
    <phoneticPr fontId="1" type="noConversion"/>
  </si>
  <si>
    <r>
      <rPr>
        <b/>
        <sz val="14"/>
        <color theme="1"/>
        <rFont val="標楷體"/>
        <family val="4"/>
        <charset val="136"/>
      </rPr>
      <t>電腦程式設計、諮詢及相關服務業</t>
    </r>
  </si>
  <si>
    <r>
      <rPr>
        <b/>
        <sz val="14"/>
        <color theme="1"/>
        <rFont val="標楷體"/>
        <family val="4"/>
        <charset val="136"/>
      </rPr>
      <t>資訊服務業</t>
    </r>
  </si>
  <si>
    <r>
      <t>7</t>
    </r>
    <r>
      <rPr>
        <b/>
        <sz val="14"/>
        <color theme="1"/>
        <rFont val="標楷體"/>
        <family val="4"/>
        <charset val="136"/>
      </rPr>
      <t>月底人數</t>
    </r>
    <r>
      <rPr>
        <b/>
        <sz val="14"/>
        <color theme="1"/>
        <rFont val="Times New Roman"/>
        <family val="1"/>
      </rPr>
      <t>(</t>
    </r>
    <r>
      <rPr>
        <b/>
        <sz val="14"/>
        <color theme="1"/>
        <rFont val="標楷體"/>
        <family val="4"/>
        <charset val="136"/>
      </rPr>
      <t>人</t>
    </r>
    <r>
      <rPr>
        <b/>
        <sz val="14"/>
        <color theme="1"/>
        <rFont val="Times New Roman"/>
        <family val="1"/>
      </rPr>
      <t>)</t>
    </r>
    <phoneticPr fontId="1" type="noConversion"/>
  </si>
  <si>
    <r>
      <t>7</t>
    </r>
    <r>
      <rPr>
        <b/>
        <sz val="14"/>
        <color theme="1"/>
        <rFont val="標楷體"/>
        <family val="4"/>
        <charset val="136"/>
      </rPr>
      <t>月經常性薪資</t>
    </r>
    <r>
      <rPr>
        <b/>
        <sz val="14"/>
        <color theme="1"/>
        <rFont val="Times New Roman"/>
        <family val="1"/>
      </rPr>
      <t>(</t>
    </r>
    <r>
      <rPr>
        <b/>
        <sz val="14"/>
        <color theme="1"/>
        <rFont val="標楷體"/>
        <family val="4"/>
        <charset val="136"/>
      </rPr>
      <t>元</t>
    </r>
    <r>
      <rPr>
        <b/>
        <sz val="14"/>
        <color theme="1"/>
        <rFont val="Times New Roman"/>
        <family val="1"/>
      </rPr>
      <t>)</t>
    </r>
    <phoneticPr fontId="1" type="noConversion"/>
  </si>
  <si>
    <r>
      <rPr>
        <b/>
        <sz val="14"/>
        <color theme="1"/>
        <rFont val="標楷體"/>
        <family val="4"/>
        <charset val="136"/>
      </rPr>
      <t>過去一年總薪資</t>
    </r>
    <r>
      <rPr>
        <b/>
        <sz val="14"/>
        <color theme="1"/>
        <rFont val="Times New Roman"/>
        <family val="1"/>
      </rPr>
      <t>(</t>
    </r>
    <r>
      <rPr>
        <b/>
        <sz val="14"/>
        <color theme="1"/>
        <rFont val="標楷體"/>
        <family val="4"/>
        <charset val="136"/>
      </rPr>
      <t>萬元</t>
    </r>
    <r>
      <rPr>
        <b/>
        <sz val="14"/>
        <color theme="1"/>
        <rFont val="Times New Roman"/>
        <family val="1"/>
      </rPr>
      <t>)</t>
    </r>
    <phoneticPr fontId="1" type="noConversion"/>
  </si>
  <si>
    <r>
      <t>(120090)</t>
    </r>
    <r>
      <rPr>
        <b/>
        <sz val="14"/>
        <color rgb="FF000000"/>
        <rFont val="標楷體"/>
        <family val="4"/>
        <charset val="136"/>
      </rPr>
      <t>中階主管</t>
    </r>
    <r>
      <rPr>
        <b/>
        <sz val="14"/>
        <color rgb="FF000000"/>
        <rFont val="Times New Roman"/>
        <family val="1"/>
      </rPr>
      <t>(</t>
    </r>
    <r>
      <rPr>
        <b/>
        <sz val="14"/>
        <color rgb="FF000000"/>
        <rFont val="標楷體"/>
        <family val="4"/>
        <charset val="136"/>
      </rPr>
      <t>經理</t>
    </r>
    <r>
      <rPr>
        <b/>
        <sz val="14"/>
        <color rgb="FF000000"/>
        <rFont val="Times New Roman"/>
        <family val="1"/>
      </rPr>
      <t>)</t>
    </r>
  </si>
  <si>
    <r>
      <t>(242100)</t>
    </r>
    <r>
      <rPr>
        <b/>
        <sz val="14"/>
        <color rgb="FF000000"/>
        <rFont val="標楷體"/>
        <family val="4"/>
        <charset val="136"/>
      </rPr>
      <t>專案管理師</t>
    </r>
  </si>
  <si>
    <r>
      <t>(250000)</t>
    </r>
    <r>
      <rPr>
        <b/>
        <sz val="14"/>
        <color rgb="FF000000"/>
        <rFont val="標楷體"/>
        <family val="4"/>
        <charset val="136"/>
      </rPr>
      <t>資訊及通訊專業人員</t>
    </r>
    <r>
      <rPr>
        <b/>
        <sz val="14"/>
        <color rgb="FF000000"/>
        <rFont val="Times New Roman"/>
        <family val="1"/>
      </rPr>
      <t>(</t>
    </r>
    <r>
      <rPr>
        <b/>
        <sz val="14"/>
        <color rgb="FF000000"/>
        <rFont val="標楷體"/>
        <family val="4"/>
        <charset val="136"/>
      </rPr>
      <t>含系統分析、程式設計、資料庫及網路專業人員</t>
    </r>
    <r>
      <rPr>
        <b/>
        <sz val="14"/>
        <color rgb="FF000000"/>
        <rFont val="Times New Roman"/>
        <family val="1"/>
      </rPr>
      <t>)</t>
    </r>
    <phoneticPr fontId="1" type="noConversion"/>
  </si>
  <si>
    <r>
      <t>(351090)</t>
    </r>
    <r>
      <rPr>
        <b/>
        <sz val="14"/>
        <color rgb="FF000000"/>
        <rFont val="標楷體"/>
        <family val="4"/>
        <charset val="136"/>
      </rPr>
      <t>資訊管理及維護技術員</t>
    </r>
  </si>
  <si>
    <r>
      <t>(411090)</t>
    </r>
    <r>
      <rPr>
        <b/>
        <sz val="14"/>
        <color rgb="FF000000"/>
        <rFont val="標楷體"/>
        <family val="4"/>
        <charset val="136"/>
      </rPr>
      <t>辦公室綜合事務人員</t>
    </r>
    <r>
      <rPr>
        <b/>
        <sz val="14"/>
        <color rgb="FF000000"/>
        <rFont val="Times New Roman"/>
        <family val="1"/>
      </rPr>
      <t>(</t>
    </r>
    <r>
      <rPr>
        <b/>
        <sz val="14"/>
        <color rgb="FF000000"/>
        <rFont val="標楷體"/>
        <family val="4"/>
        <charset val="136"/>
      </rPr>
      <t>含資料登錄、一般事務秘書</t>
    </r>
    <r>
      <rPr>
        <b/>
        <sz val="14"/>
        <color rgb="FF000000"/>
        <rFont val="Times New Roman"/>
        <family val="1"/>
      </rPr>
      <t>)</t>
    </r>
  </si>
  <si>
    <r>
      <t>(422400)</t>
    </r>
    <r>
      <rPr>
        <b/>
        <sz val="14"/>
        <color rgb="FF000000"/>
        <rFont val="標楷體"/>
        <family val="4"/>
        <charset val="136"/>
      </rPr>
      <t>電話及網路客服人員</t>
    </r>
  </si>
  <si>
    <r>
      <rPr>
        <sz val="12"/>
        <color theme="1"/>
        <rFont val="標楷體"/>
        <family val="4"/>
        <charset val="136"/>
      </rPr>
      <t>資料來源：勞動部網站</t>
    </r>
    <r>
      <rPr>
        <sz val="12"/>
        <color theme="1"/>
        <rFont val="Times New Roman"/>
        <family val="1"/>
      </rPr>
      <t xml:space="preserve">  </t>
    </r>
    <phoneticPr fontId="1" type="noConversion"/>
  </si>
  <si>
    <t>https://pswst.mol.gov.tw/psdn/Query/wFrmQuery00.aspx</t>
    <phoneticPr fontId="1" type="noConversion"/>
  </si>
  <si>
    <t>資訊服務經費分析</t>
    <phoneticPr fontId="15" type="noConversion"/>
  </si>
  <si>
    <r>
      <rPr>
        <sz val="12"/>
        <color theme="1"/>
        <rFont val="標楷體"/>
        <family val="4"/>
        <charset val="136"/>
      </rPr>
      <t>預估總費用，</t>
    </r>
    <r>
      <rPr>
        <sz val="12"/>
        <color theme="7" tint="-0.249977111117893"/>
        <rFont val="標楷體"/>
        <family val="4"/>
        <charset val="136"/>
      </rPr>
      <t>黃色</t>
    </r>
    <r>
      <rPr>
        <sz val="12"/>
        <color theme="1"/>
        <rFont val="標楷體"/>
        <family val="4"/>
        <charset val="136"/>
      </rPr>
      <t>欄位可輸入數值試算，</t>
    </r>
    <r>
      <rPr>
        <b/>
        <sz val="12"/>
        <color theme="1"/>
        <rFont val="標楷體"/>
        <family val="4"/>
        <charset val="136"/>
      </rPr>
      <t>步驟</t>
    </r>
    <r>
      <rPr>
        <b/>
        <sz val="12"/>
        <color theme="1"/>
        <rFont val="Times New Roman"/>
        <family val="1"/>
      </rPr>
      <t xml:space="preserve">1: </t>
    </r>
    <r>
      <rPr>
        <b/>
        <sz val="12"/>
        <color theme="1"/>
        <rFont val="標楷體"/>
        <family val="4"/>
        <charset val="136"/>
      </rPr>
      <t>先輸入各工作人員之人月數</t>
    </r>
    <r>
      <rPr>
        <b/>
        <sz val="12"/>
        <color theme="1"/>
        <rFont val="Times New Roman"/>
        <family val="1"/>
      </rPr>
      <t>(N)</t>
    </r>
    <r>
      <rPr>
        <b/>
        <sz val="12"/>
        <color theme="1"/>
        <rFont val="標楷體"/>
        <family val="4"/>
        <charset val="136"/>
      </rPr>
      <t>，步驟</t>
    </r>
    <r>
      <rPr>
        <b/>
        <sz val="12"/>
        <color theme="1"/>
        <rFont val="Times New Roman"/>
        <family val="1"/>
      </rPr>
      <t xml:space="preserve">2:  </t>
    </r>
    <r>
      <rPr>
        <b/>
        <sz val="12"/>
        <color theme="1"/>
        <rFont val="標楷體"/>
        <family val="4"/>
        <charset val="136"/>
      </rPr>
      <t>輸入管理費率</t>
    </r>
    <r>
      <rPr>
        <b/>
        <sz val="12"/>
        <color theme="1"/>
        <rFont val="Times New Roman"/>
        <family val="1"/>
      </rPr>
      <t>/</t>
    </r>
    <r>
      <rPr>
        <b/>
        <sz val="12"/>
        <color theme="1"/>
        <rFont val="標楷體"/>
        <family val="4"/>
        <charset val="136"/>
      </rPr>
      <t>公費率</t>
    </r>
    <r>
      <rPr>
        <b/>
        <sz val="12"/>
        <color theme="1"/>
        <rFont val="Times New Roman"/>
        <family val="1"/>
      </rPr>
      <t>/</t>
    </r>
    <r>
      <rPr>
        <b/>
        <sz val="12"/>
        <color theme="1"/>
        <rFont val="標楷體"/>
        <family val="4"/>
        <charset val="136"/>
      </rPr>
      <t>營業稅率，步驟</t>
    </r>
    <r>
      <rPr>
        <b/>
        <sz val="12"/>
        <color theme="1"/>
        <rFont val="Times New Roman"/>
        <family val="1"/>
      </rPr>
      <t xml:space="preserve">3: </t>
    </r>
    <r>
      <rPr>
        <b/>
        <sz val="12"/>
        <color theme="1"/>
        <rFont val="標楷體"/>
        <family val="4"/>
        <charset val="136"/>
      </rPr>
      <t>輸入其他直接費用</t>
    </r>
    <r>
      <rPr>
        <sz val="12"/>
        <color theme="1"/>
        <rFont val="標楷體"/>
        <family val="4"/>
        <charset val="136"/>
      </rPr>
      <t>，以上步驟完成後即可獲得總費用</t>
    </r>
    <phoneticPr fontId="1" type="noConversion"/>
  </si>
  <si>
    <r>
      <rPr>
        <sz val="13"/>
        <color theme="1"/>
        <rFont val="標楷體"/>
        <family val="4"/>
        <charset val="136"/>
      </rPr>
      <t>實際薪資</t>
    </r>
    <r>
      <rPr>
        <sz val="13"/>
        <color theme="1"/>
        <rFont val="Times New Roman"/>
        <family val="1"/>
      </rPr>
      <t>/</t>
    </r>
    <r>
      <rPr>
        <sz val="13"/>
        <color theme="1"/>
        <rFont val="標楷體"/>
        <family val="4"/>
        <charset val="136"/>
      </rPr>
      <t>經常性薪資</t>
    </r>
    <r>
      <rPr>
        <sz val="13"/>
        <color theme="1"/>
        <rFont val="Times New Roman"/>
        <family val="1"/>
      </rPr>
      <t>(R0)</t>
    </r>
    <phoneticPr fontId="15" type="noConversion"/>
  </si>
  <si>
    <r>
      <rPr>
        <sz val="13"/>
        <color theme="1"/>
        <rFont val="標楷體"/>
        <family val="4"/>
        <charset val="136"/>
      </rPr>
      <t>非經常性薪資</t>
    </r>
    <r>
      <rPr>
        <sz val="13"/>
        <color theme="1"/>
        <rFont val="Times New Roman"/>
        <family val="1"/>
      </rPr>
      <t>(R1)</t>
    </r>
    <phoneticPr fontId="15" type="noConversion"/>
  </si>
  <si>
    <r>
      <rPr>
        <sz val="13"/>
        <color theme="1"/>
        <rFont val="標楷體"/>
        <family val="4"/>
        <charset val="136"/>
      </rPr>
      <t>工作人員不扣薪假與特別休假之薪資費用之比率</t>
    </r>
    <r>
      <rPr>
        <sz val="13"/>
        <color theme="1"/>
        <rFont val="Times New Roman"/>
        <family val="1"/>
      </rPr>
      <t>(R2)</t>
    </r>
    <phoneticPr fontId="15" type="noConversion"/>
  </si>
  <si>
    <r>
      <rPr>
        <sz val="13"/>
        <color theme="1"/>
        <rFont val="標楷體"/>
        <family val="4"/>
        <charset val="136"/>
      </rPr>
      <t>雇主負擔之勞工保險費、積欠工資墊償基金提繳費、全民健康保險費、勞工退休金等之比率</t>
    </r>
    <r>
      <rPr>
        <sz val="13"/>
        <color theme="1"/>
        <rFont val="Times New Roman"/>
        <family val="1"/>
      </rPr>
      <t>(R3)</t>
    </r>
    <phoneticPr fontId="15" type="noConversion"/>
  </si>
  <si>
    <r>
      <rPr>
        <sz val="13"/>
        <color theme="1"/>
        <rFont val="標楷體"/>
        <family val="4"/>
        <charset val="136"/>
      </rPr>
      <t>人月數</t>
    </r>
    <r>
      <rPr>
        <sz val="13"/>
        <color theme="1"/>
        <rFont val="Times New Roman"/>
        <family val="1"/>
      </rPr>
      <t>(N)</t>
    </r>
    <phoneticPr fontId="1" type="noConversion"/>
  </si>
  <si>
    <r>
      <rPr>
        <sz val="13"/>
        <color theme="1"/>
        <rFont val="標楷體"/>
        <family val="4"/>
        <charset val="136"/>
      </rPr>
      <t xml:space="preserve">直接薪資
</t>
    </r>
    <r>
      <rPr>
        <sz val="13"/>
        <color theme="1"/>
        <rFont val="Times New Roman"/>
        <family val="1"/>
      </rPr>
      <t>(</t>
    </r>
    <r>
      <rPr>
        <sz val="13"/>
        <color theme="1"/>
        <rFont val="標楷體"/>
        <family val="4"/>
        <charset val="136"/>
      </rPr>
      <t>不含非經常性給與之獎金</t>
    </r>
    <r>
      <rPr>
        <sz val="13"/>
        <color theme="1"/>
        <rFont val="Times New Roman"/>
        <family val="1"/>
      </rPr>
      <t>)
(S0=R0*(1+R2+R3)*N)</t>
    </r>
    <phoneticPr fontId="1" type="noConversion"/>
  </si>
  <si>
    <r>
      <rPr>
        <sz val="13"/>
        <color theme="1"/>
        <rFont val="標楷體"/>
        <family val="4"/>
        <charset val="136"/>
      </rPr>
      <t>直接薪資</t>
    </r>
    <r>
      <rPr>
        <sz val="13"/>
        <color theme="1"/>
        <rFont val="Times New Roman"/>
        <family val="1"/>
      </rPr>
      <t>(S1=(R0*(1+R2+R3)+R1)*N)</t>
    </r>
    <phoneticPr fontId="1" type="noConversion"/>
  </si>
  <si>
    <r>
      <rPr>
        <sz val="13"/>
        <color theme="1"/>
        <rFont val="Times New Roman"/>
        <family val="4"/>
      </rPr>
      <t>(120090)</t>
    </r>
    <r>
      <rPr>
        <sz val="13"/>
        <color theme="1"/>
        <rFont val="標楷體"/>
        <family val="4"/>
        <charset val="136"/>
      </rPr>
      <t>中階主管</t>
    </r>
    <r>
      <rPr>
        <sz val="13"/>
        <color theme="1"/>
        <rFont val="Times New Roman"/>
        <family val="1"/>
      </rPr>
      <t>(</t>
    </r>
    <r>
      <rPr>
        <sz val="13"/>
        <color theme="1"/>
        <rFont val="標楷體"/>
        <family val="4"/>
        <charset val="136"/>
      </rPr>
      <t>經理</t>
    </r>
    <r>
      <rPr>
        <sz val="13"/>
        <color theme="1"/>
        <rFont val="Times New Roman"/>
        <family val="1"/>
      </rPr>
      <t>)-</t>
    </r>
    <r>
      <rPr>
        <sz val="13"/>
        <color theme="1"/>
        <rFont val="標楷體"/>
        <family val="4"/>
        <charset val="136"/>
      </rPr>
      <t>計畫主持人</t>
    </r>
    <phoneticPr fontId="15" type="noConversion"/>
  </si>
  <si>
    <r>
      <rPr>
        <sz val="13"/>
        <color theme="1"/>
        <rFont val="Times New Roman"/>
        <family val="4"/>
      </rPr>
      <t>(242100)</t>
    </r>
    <r>
      <rPr>
        <sz val="13"/>
        <color theme="1"/>
        <rFont val="標楷體"/>
        <family val="4"/>
        <charset val="136"/>
      </rPr>
      <t>專案經理</t>
    </r>
    <phoneticPr fontId="1" type="noConversion"/>
  </si>
  <si>
    <r>
      <rPr>
        <sz val="13"/>
        <color theme="1"/>
        <rFont val="Times New Roman"/>
        <family val="4"/>
      </rPr>
      <t>(250000)</t>
    </r>
    <r>
      <rPr>
        <sz val="13"/>
        <color theme="1"/>
        <rFont val="標楷體"/>
        <family val="4"/>
        <charset val="136"/>
      </rPr>
      <t>資訊及通訊專業人員</t>
    </r>
    <r>
      <rPr>
        <sz val="13"/>
        <color theme="1"/>
        <rFont val="Times New Roman"/>
        <family val="1"/>
      </rPr>
      <t>(</t>
    </r>
    <r>
      <rPr>
        <sz val="13"/>
        <color theme="1"/>
        <rFont val="標楷體"/>
        <family val="4"/>
        <charset val="136"/>
      </rPr>
      <t>含系統分析、程式設計、資料庫及網路專業人員</t>
    </r>
    <r>
      <rPr>
        <sz val="13"/>
        <color theme="1"/>
        <rFont val="Times New Roman"/>
        <family val="1"/>
      </rPr>
      <t>)</t>
    </r>
    <phoneticPr fontId="1" type="noConversion"/>
  </si>
  <si>
    <r>
      <rPr>
        <sz val="13"/>
        <color theme="1"/>
        <rFont val="Times New Roman"/>
        <family val="4"/>
      </rPr>
      <t>(351090)</t>
    </r>
    <r>
      <rPr>
        <sz val="13"/>
        <color theme="1"/>
        <rFont val="標楷體"/>
        <family val="4"/>
        <charset val="136"/>
      </rPr>
      <t>資訊管理及維護技術員</t>
    </r>
    <phoneticPr fontId="1" type="noConversion"/>
  </si>
  <si>
    <r>
      <rPr>
        <sz val="13"/>
        <color theme="1"/>
        <rFont val="Times New Roman"/>
        <family val="4"/>
      </rPr>
      <t>(411090)</t>
    </r>
    <r>
      <rPr>
        <sz val="13"/>
        <color theme="1"/>
        <rFont val="標楷體"/>
        <family val="4"/>
        <charset val="136"/>
      </rPr>
      <t>辦公室綜合事務人員</t>
    </r>
    <r>
      <rPr>
        <sz val="13"/>
        <color theme="1"/>
        <rFont val="Times New Roman"/>
        <family val="1"/>
      </rPr>
      <t>(</t>
    </r>
    <r>
      <rPr>
        <sz val="13"/>
        <color theme="1"/>
        <rFont val="標楷體"/>
        <family val="4"/>
        <charset val="136"/>
      </rPr>
      <t>含資料登錄、一般事務秘書</t>
    </r>
    <r>
      <rPr>
        <sz val="13"/>
        <color theme="1"/>
        <rFont val="Times New Roman"/>
        <family val="1"/>
      </rPr>
      <t>)</t>
    </r>
    <phoneticPr fontId="1" type="noConversion"/>
  </si>
  <si>
    <r>
      <rPr>
        <sz val="13"/>
        <color theme="1"/>
        <rFont val="Times New Roman"/>
        <family val="4"/>
      </rPr>
      <t>(422400)</t>
    </r>
    <r>
      <rPr>
        <sz val="13"/>
        <color theme="1"/>
        <rFont val="標楷體"/>
        <family val="4"/>
        <charset val="136"/>
      </rPr>
      <t>電話及網路客服人員</t>
    </r>
    <phoneticPr fontId="1" type="noConversion"/>
  </si>
  <si>
    <r>
      <t>管理費用</t>
    </r>
    <r>
      <rPr>
        <b/>
        <sz val="12"/>
        <color theme="8" tint="-0.249977111117893"/>
        <rFont val="Times New Roman"/>
        <family val="1"/>
      </rPr>
      <t>(</t>
    </r>
    <r>
      <rPr>
        <b/>
        <sz val="12"/>
        <color theme="8" tint="-0.249977111117893"/>
        <rFont val="標楷體"/>
        <family val="4"/>
        <charset val="136"/>
      </rPr>
      <t>直接薪資</t>
    </r>
    <r>
      <rPr>
        <b/>
        <sz val="12"/>
        <color theme="8" tint="-0.249977111117893"/>
        <rFont val="Times New Roman"/>
        <family val="1"/>
      </rPr>
      <t>(</t>
    </r>
    <r>
      <rPr>
        <b/>
        <sz val="12"/>
        <color theme="8" tint="-0.249977111117893"/>
        <rFont val="標楷體"/>
        <family val="4"/>
        <charset val="136"/>
      </rPr>
      <t>不含非經常性給與之獎金</t>
    </r>
    <r>
      <rPr>
        <b/>
        <sz val="12"/>
        <color theme="8" tint="-0.249977111117893"/>
        <rFont val="Times New Roman"/>
        <family val="1"/>
      </rPr>
      <t>)</t>
    </r>
    <r>
      <rPr>
        <b/>
        <sz val="12"/>
        <color theme="8" tint="-0.249977111117893"/>
        <rFont val="標楷體"/>
        <family val="4"/>
        <charset val="136"/>
      </rPr>
      <t>小計</t>
    </r>
    <r>
      <rPr>
        <b/>
        <sz val="12"/>
        <color theme="8" tint="-0.249977111117893"/>
        <rFont val="Times New Roman"/>
        <family val="1"/>
      </rPr>
      <t>*</t>
    </r>
    <r>
      <rPr>
        <b/>
        <sz val="12"/>
        <color theme="8" tint="-0.249977111117893"/>
        <rFont val="標楷體"/>
        <family val="4"/>
        <charset val="136"/>
      </rPr>
      <t>管理費率</t>
    </r>
    <r>
      <rPr>
        <b/>
        <sz val="12"/>
        <color theme="8" tint="-0.249977111117893"/>
        <rFont val="Times New Roman"/>
        <family val="1"/>
      </rPr>
      <t>)</t>
    </r>
    <phoneticPr fontId="15" type="noConversion"/>
  </si>
  <si>
    <r>
      <t>(</t>
    </r>
    <r>
      <rPr>
        <b/>
        <sz val="12"/>
        <color theme="1"/>
        <rFont val="標楷體"/>
        <family val="4"/>
        <charset val="136"/>
      </rPr>
      <t>管理費率</t>
    </r>
    <phoneticPr fontId="15" type="noConversion"/>
  </si>
  <si>
    <t>)</t>
    <phoneticPr fontId="15" type="noConversion"/>
  </si>
  <si>
    <r>
      <rPr>
        <b/>
        <sz val="12"/>
        <color theme="1"/>
        <rFont val="標楷體"/>
        <family val="4"/>
        <charset val="136"/>
      </rPr>
      <t>公費</t>
    </r>
    <r>
      <rPr>
        <b/>
        <sz val="12"/>
        <color theme="8" tint="-0.249977111117893"/>
        <rFont val="Times New Roman"/>
        <family val="1"/>
      </rPr>
      <t>((</t>
    </r>
    <r>
      <rPr>
        <b/>
        <sz val="12"/>
        <color theme="8" tint="-0.249977111117893"/>
        <rFont val="標楷體"/>
        <family val="4"/>
        <charset val="136"/>
      </rPr>
      <t>直接薪資</t>
    </r>
    <r>
      <rPr>
        <b/>
        <sz val="12"/>
        <color theme="8" tint="-0.249977111117893"/>
        <rFont val="Times New Roman"/>
        <family val="1"/>
      </rPr>
      <t>(</t>
    </r>
    <r>
      <rPr>
        <b/>
        <sz val="12"/>
        <color theme="8" tint="-0.249977111117893"/>
        <rFont val="標楷體"/>
        <family val="4"/>
        <charset val="136"/>
      </rPr>
      <t>不含非經常性給與之獎金</t>
    </r>
    <r>
      <rPr>
        <b/>
        <sz val="12"/>
        <color theme="8" tint="-0.249977111117893"/>
        <rFont val="Times New Roman"/>
        <family val="1"/>
      </rPr>
      <t>)</t>
    </r>
    <r>
      <rPr>
        <b/>
        <sz val="12"/>
        <color theme="8" tint="-0.249977111117893"/>
        <rFont val="標楷體"/>
        <family val="4"/>
        <charset val="136"/>
      </rPr>
      <t>小計</t>
    </r>
    <r>
      <rPr>
        <b/>
        <sz val="12"/>
        <color theme="8" tint="-0.249977111117893"/>
        <rFont val="Times New Roman"/>
        <family val="1"/>
      </rPr>
      <t>+</t>
    </r>
    <r>
      <rPr>
        <b/>
        <sz val="12"/>
        <color theme="8" tint="-0.249977111117893"/>
        <rFont val="標楷體"/>
        <family val="4"/>
        <charset val="136"/>
      </rPr>
      <t>管理費用</t>
    </r>
    <r>
      <rPr>
        <b/>
        <sz val="12"/>
        <color theme="8" tint="-0.249977111117893"/>
        <rFont val="Times New Roman"/>
        <family val="1"/>
      </rPr>
      <t>)*</t>
    </r>
    <r>
      <rPr>
        <b/>
        <sz val="12"/>
        <color theme="8" tint="-0.249977111117893"/>
        <rFont val="標楷體"/>
        <family val="4"/>
        <charset val="136"/>
      </rPr>
      <t>公費費率</t>
    </r>
    <r>
      <rPr>
        <b/>
        <sz val="12"/>
        <color theme="8" tint="-0.249977111117893"/>
        <rFont val="Times New Roman"/>
        <family val="1"/>
      </rPr>
      <t>)</t>
    </r>
    <phoneticPr fontId="15" type="noConversion"/>
  </si>
  <si>
    <r>
      <t>(</t>
    </r>
    <r>
      <rPr>
        <b/>
        <sz val="12"/>
        <color theme="1"/>
        <rFont val="標楷體"/>
        <family val="4"/>
        <charset val="136"/>
      </rPr>
      <t>公費費率</t>
    </r>
    <phoneticPr fontId="15" type="noConversion"/>
  </si>
  <si>
    <t>其他直接費用</t>
    <phoneticPr fontId="15" type="noConversion"/>
  </si>
  <si>
    <r>
      <rPr>
        <b/>
        <sz val="12"/>
        <color theme="1"/>
        <rFont val="標楷體"/>
        <family val="4"/>
        <charset val="136"/>
      </rPr>
      <t>總費用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未稅</t>
    </r>
    <r>
      <rPr>
        <b/>
        <sz val="12"/>
        <color theme="1"/>
        <rFont val="Times New Roman"/>
        <family val="1"/>
      </rPr>
      <t>)</t>
    </r>
    <r>
      <rPr>
        <b/>
        <sz val="12"/>
        <color theme="8" tint="-0.249977111117893"/>
        <rFont val="Times New Roman"/>
        <family val="1"/>
      </rPr>
      <t>(</t>
    </r>
    <r>
      <rPr>
        <b/>
        <sz val="12"/>
        <color theme="8" tint="-0.249977111117893"/>
        <rFont val="標楷體"/>
        <family val="4"/>
        <charset val="136"/>
      </rPr>
      <t>直接薪資小計</t>
    </r>
    <r>
      <rPr>
        <b/>
        <sz val="12"/>
        <color theme="8" tint="-0.249977111117893"/>
        <rFont val="Times New Roman"/>
        <family val="1"/>
      </rPr>
      <t>+</t>
    </r>
    <r>
      <rPr>
        <b/>
        <sz val="12"/>
        <color theme="8" tint="-0.249977111117893"/>
        <rFont val="標楷體"/>
        <family val="4"/>
        <charset val="136"/>
      </rPr>
      <t>管理費用</t>
    </r>
    <r>
      <rPr>
        <b/>
        <sz val="12"/>
        <color theme="8" tint="-0.249977111117893"/>
        <rFont val="Times New Roman"/>
        <family val="1"/>
      </rPr>
      <t>+</t>
    </r>
    <r>
      <rPr>
        <b/>
        <sz val="12"/>
        <color theme="8" tint="-0.249977111117893"/>
        <rFont val="標楷體"/>
        <family val="4"/>
        <charset val="136"/>
      </rPr>
      <t>公費</t>
    </r>
    <r>
      <rPr>
        <b/>
        <sz val="12"/>
        <color theme="8" tint="-0.249977111117893"/>
        <rFont val="Times New Roman"/>
        <family val="1"/>
      </rPr>
      <t>+</t>
    </r>
    <r>
      <rPr>
        <b/>
        <sz val="12"/>
        <color theme="8" tint="-0.249977111117893"/>
        <rFont val="標楷體"/>
        <family val="4"/>
        <charset val="136"/>
      </rPr>
      <t>其他直接費用</t>
    </r>
    <r>
      <rPr>
        <b/>
        <sz val="12"/>
        <color theme="8" tint="-0.249977111117893"/>
        <rFont val="Times New Roman"/>
        <family val="1"/>
      </rPr>
      <t>)</t>
    </r>
    <phoneticPr fontId="15" type="noConversion"/>
  </si>
  <si>
    <r>
      <t>營業稅</t>
    </r>
    <r>
      <rPr>
        <b/>
        <sz val="12"/>
        <color theme="8" tint="-0.249977111117893"/>
        <rFont val="Times New Roman"/>
        <family val="1"/>
      </rPr>
      <t>(</t>
    </r>
    <r>
      <rPr>
        <b/>
        <sz val="12"/>
        <color theme="8" tint="-0.249977111117893"/>
        <rFont val="標楷體"/>
        <family val="4"/>
        <charset val="136"/>
      </rPr>
      <t>總費用未稅</t>
    </r>
    <r>
      <rPr>
        <b/>
        <sz val="12"/>
        <color theme="8" tint="-0.249977111117893"/>
        <rFont val="Times New Roman"/>
        <family val="1"/>
      </rPr>
      <t>*</t>
    </r>
    <r>
      <rPr>
        <b/>
        <sz val="12"/>
        <color theme="8" tint="-0.249977111117893"/>
        <rFont val="標楷體"/>
        <family val="4"/>
        <charset val="136"/>
      </rPr>
      <t>營業稅率</t>
    </r>
    <r>
      <rPr>
        <b/>
        <sz val="12"/>
        <color theme="8" tint="-0.249977111117893"/>
        <rFont val="Times New Roman"/>
        <family val="1"/>
      </rPr>
      <t>)</t>
    </r>
    <phoneticPr fontId="15" type="noConversion"/>
  </si>
  <si>
    <r>
      <t>(</t>
    </r>
    <r>
      <rPr>
        <b/>
        <sz val="12"/>
        <color theme="1"/>
        <rFont val="標楷體"/>
        <family val="4"/>
        <charset val="136"/>
      </rPr>
      <t>稅率</t>
    </r>
    <phoneticPr fontId="15" type="noConversion"/>
  </si>
  <si>
    <r>
      <rPr>
        <b/>
        <sz val="12"/>
        <color theme="1"/>
        <rFont val="標楷體"/>
        <family val="4"/>
        <charset val="136"/>
      </rPr>
      <t>總費用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含稅</t>
    </r>
    <r>
      <rPr>
        <b/>
        <sz val="12"/>
        <color theme="1"/>
        <rFont val="Times New Roman"/>
        <family val="1"/>
      </rPr>
      <t>)</t>
    </r>
    <r>
      <rPr>
        <b/>
        <sz val="12"/>
        <color theme="8" tint="-0.249977111117893"/>
        <rFont val="Times New Roman"/>
        <family val="1"/>
      </rPr>
      <t>(</t>
    </r>
    <r>
      <rPr>
        <b/>
        <sz val="12"/>
        <color theme="8" tint="-0.249977111117893"/>
        <rFont val="標楷體"/>
        <family val="4"/>
        <charset val="136"/>
      </rPr>
      <t>總費用</t>
    </r>
    <r>
      <rPr>
        <b/>
        <sz val="12"/>
        <color theme="8" tint="-0.249977111117893"/>
        <rFont val="Times New Roman"/>
        <family val="1"/>
      </rPr>
      <t>(</t>
    </r>
    <r>
      <rPr>
        <b/>
        <sz val="12"/>
        <color theme="8" tint="-0.249977111117893"/>
        <rFont val="標楷體"/>
        <family val="4"/>
        <charset val="136"/>
      </rPr>
      <t>未稅</t>
    </r>
    <r>
      <rPr>
        <b/>
        <sz val="12"/>
        <color theme="8" tint="-0.249977111117893"/>
        <rFont val="Times New Roman"/>
        <family val="1"/>
      </rPr>
      <t>)+</t>
    </r>
    <r>
      <rPr>
        <b/>
        <sz val="12"/>
        <color theme="8" tint="-0.249977111117893"/>
        <rFont val="標楷體"/>
        <family val="4"/>
        <charset val="136"/>
      </rPr>
      <t>營業稅</t>
    </r>
    <r>
      <rPr>
        <b/>
        <sz val="12"/>
        <color theme="8" tint="-0.249977111117893"/>
        <rFont val="Times New Roman"/>
        <family val="1"/>
      </rPr>
      <t>)</t>
    </r>
    <phoneticPr fontId="15" type="noConversion"/>
  </si>
  <si>
    <r>
      <t xml:space="preserve">1. </t>
    </r>
    <r>
      <rPr>
        <sz val="11"/>
        <color theme="1"/>
        <rFont val="標楷體"/>
        <family val="4"/>
        <charset val="136"/>
      </rPr>
      <t>雇主負擔之勞工保險費、積欠工資墊償基金提繳費、全民健康保險費、勞工退休金等之比率</t>
    </r>
    <r>
      <rPr>
        <sz val="11"/>
        <color theme="1"/>
        <rFont val="Times New Roman"/>
        <family val="1"/>
      </rPr>
      <t>(R3)</t>
    </r>
    <r>
      <rPr>
        <sz val="11"/>
        <color theme="1"/>
        <rFont val="標楷體"/>
        <family val="4"/>
        <charset val="136"/>
      </rPr>
      <t>說明請參考</t>
    </r>
    <phoneticPr fontId="1" type="noConversion"/>
  </si>
  <si>
    <r>
      <t>管理費用</t>
    </r>
    <r>
      <rPr>
        <b/>
        <sz val="12"/>
        <color theme="8" tint="-0.249977111117893"/>
        <rFont val="標楷體"/>
        <family val="4"/>
        <charset val="136"/>
      </rPr>
      <t>(直接薪資(不含非經常性給與之獎金)小計*管理費率)</t>
    </r>
    <phoneticPr fontId="15" type="noConversion"/>
  </si>
  <si>
    <r>
      <rPr>
        <b/>
        <sz val="12"/>
        <color theme="1"/>
        <rFont val="標楷體"/>
        <family val="4"/>
        <charset val="136"/>
      </rPr>
      <t>公費</t>
    </r>
    <r>
      <rPr>
        <b/>
        <sz val="12"/>
        <color theme="8" tint="-0.249977111117893"/>
        <rFont val="Times New Roman"/>
        <family val="1"/>
      </rPr>
      <t>((</t>
    </r>
    <r>
      <rPr>
        <b/>
        <sz val="12"/>
        <color theme="8" tint="-0.249977111117893"/>
        <rFont val="標楷體"/>
        <family val="4"/>
        <charset val="136"/>
      </rPr>
      <t>直接薪資(不含非經常性給與之獎金)小計+管理費用)</t>
    </r>
    <r>
      <rPr>
        <b/>
        <sz val="12"/>
        <color theme="8" tint="-0.249977111117893"/>
        <rFont val="Times New Roman"/>
        <family val="1"/>
      </rPr>
      <t>*</t>
    </r>
    <r>
      <rPr>
        <b/>
        <sz val="12"/>
        <color theme="8" tint="-0.249977111117893"/>
        <rFont val="標楷體"/>
        <family val="4"/>
        <charset val="136"/>
      </rPr>
      <t>公費費率</t>
    </r>
    <r>
      <rPr>
        <b/>
        <sz val="12"/>
        <color theme="8" tint="-0.249977111117893"/>
        <rFont val="Times New Roman"/>
        <family val="1"/>
      </rPr>
      <t>)</t>
    </r>
    <phoneticPr fontId="15" type="noConversion"/>
  </si>
  <si>
    <r>
      <rPr>
        <b/>
        <sz val="12"/>
        <color theme="1"/>
        <rFont val="標楷體"/>
        <family val="4"/>
        <charset val="136"/>
      </rPr>
      <t>總費用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未稅</t>
    </r>
    <r>
      <rPr>
        <b/>
        <sz val="12"/>
        <color theme="1"/>
        <rFont val="Times New Roman"/>
        <family val="1"/>
      </rPr>
      <t>)</t>
    </r>
    <r>
      <rPr>
        <b/>
        <sz val="12"/>
        <color theme="8" tint="-0.249977111117893"/>
        <rFont val="Times New Roman"/>
        <family val="1"/>
      </rPr>
      <t>(</t>
    </r>
    <r>
      <rPr>
        <b/>
        <sz val="12"/>
        <color theme="8" tint="-0.249977111117893"/>
        <rFont val="標楷體"/>
        <family val="4"/>
        <charset val="136"/>
      </rPr>
      <t>直接薪資小計</t>
    </r>
    <r>
      <rPr>
        <b/>
        <sz val="12"/>
        <color theme="8" tint="-0.249977111117893"/>
        <rFont val="Times New Roman"/>
        <family val="1"/>
      </rPr>
      <t>+</t>
    </r>
    <r>
      <rPr>
        <b/>
        <sz val="12"/>
        <color theme="8" tint="-0.249977111117893"/>
        <rFont val="標楷體"/>
        <family val="4"/>
        <charset val="136"/>
      </rPr>
      <t>管理費用</t>
    </r>
    <r>
      <rPr>
        <b/>
        <sz val="12"/>
        <color theme="8" tint="-0.249977111117893"/>
        <rFont val="Times New Roman"/>
        <family val="1"/>
      </rPr>
      <t>+</t>
    </r>
    <r>
      <rPr>
        <b/>
        <sz val="12"/>
        <color theme="8" tint="-0.249977111117893"/>
        <rFont val="標楷體"/>
        <family val="4"/>
        <charset val="136"/>
      </rPr>
      <t>公費</t>
    </r>
    <r>
      <rPr>
        <b/>
        <sz val="12"/>
        <color theme="8" tint="-0.249977111117893"/>
        <rFont val="Times New Roman"/>
        <family val="4"/>
      </rPr>
      <t>+</t>
    </r>
    <r>
      <rPr>
        <b/>
        <sz val="12"/>
        <color theme="8" tint="-0.249977111117893"/>
        <rFont val="標楷體"/>
        <family val="4"/>
        <charset val="136"/>
      </rPr>
      <t>其他直接費用</t>
    </r>
    <r>
      <rPr>
        <b/>
        <sz val="12"/>
        <color theme="8" tint="-0.249977111117893"/>
        <rFont val="Times New Roman"/>
        <family val="1"/>
      </rPr>
      <t>)</t>
    </r>
    <phoneticPr fontId="15" type="noConversion"/>
  </si>
  <si>
    <r>
      <t>營業稅</t>
    </r>
    <r>
      <rPr>
        <b/>
        <sz val="12"/>
        <color theme="8" tint="-0.249977111117893"/>
        <rFont val="標楷體"/>
        <family val="4"/>
        <charset val="136"/>
      </rPr>
      <t>(總費用未稅*營業稅率)</t>
    </r>
    <phoneticPr fontId="15" type="noConversion"/>
  </si>
  <si>
    <r>
      <rPr>
        <b/>
        <sz val="12"/>
        <color theme="1"/>
        <rFont val="標楷體"/>
        <family val="4"/>
        <charset val="136"/>
      </rPr>
      <t>總費用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含稅</t>
    </r>
    <r>
      <rPr>
        <b/>
        <sz val="12"/>
        <color theme="1"/>
        <rFont val="Times New Roman"/>
        <family val="1"/>
      </rPr>
      <t>)</t>
    </r>
    <r>
      <rPr>
        <b/>
        <sz val="12"/>
        <color theme="8" tint="-0.249977111117893"/>
        <rFont val="Times New Roman"/>
        <family val="4"/>
        <charset val="136"/>
      </rPr>
      <t>(</t>
    </r>
    <r>
      <rPr>
        <b/>
        <sz val="12"/>
        <color theme="8" tint="-0.249977111117893"/>
        <rFont val="標楷體"/>
        <family val="4"/>
        <charset val="136"/>
      </rPr>
      <t>總費用(未稅)+營業稅</t>
    </r>
    <r>
      <rPr>
        <b/>
        <sz val="12"/>
        <color theme="8" tint="-0.249977111117893"/>
        <rFont val="Times New Roman"/>
        <family val="4"/>
        <charset val="136"/>
      </rPr>
      <t>)</t>
    </r>
    <phoneticPr fontId="15" type="noConversion"/>
  </si>
  <si>
    <r>
      <t xml:space="preserve">1. </t>
    </r>
    <r>
      <rPr>
        <sz val="12"/>
        <color theme="1"/>
        <rFont val="標楷體"/>
        <family val="4"/>
        <charset val="136"/>
      </rPr>
      <t>雇主負擔之勞工保險費、積欠工資墊償基金提繳費、全民健康保險費、勞工退休金等之比率</t>
    </r>
    <r>
      <rPr>
        <sz val="12"/>
        <color theme="1"/>
        <rFont val="Times New Roman"/>
        <family val="1"/>
      </rPr>
      <t>(R3)</t>
    </r>
    <r>
      <rPr>
        <sz val="12"/>
        <color theme="1"/>
        <rFont val="標楷體"/>
        <family val="4"/>
        <charset val="136"/>
      </rPr>
      <t>說明請參考</t>
    </r>
    <phoneticPr fontId="1" type="noConversion"/>
  </si>
  <si>
    <r>
      <t xml:space="preserve">2. </t>
    </r>
    <r>
      <rPr>
        <sz val="12"/>
        <color theme="1"/>
        <rFont val="標楷體"/>
        <family val="4"/>
        <charset val="136"/>
      </rPr>
      <t>請依照以下類別輸入相對應的數值計算</t>
    </r>
    <phoneticPr fontId="1" type="noConversion"/>
  </si>
  <si>
    <r>
      <rPr>
        <b/>
        <sz val="12"/>
        <color theme="5" tint="-0.249977111117893"/>
        <rFont val="標楷體"/>
        <family val="4"/>
        <charset val="136"/>
      </rPr>
      <t>總人月在</t>
    </r>
    <r>
      <rPr>
        <b/>
        <sz val="12"/>
        <color theme="5" tint="-0.249977111117893"/>
        <rFont val="Times New Roman"/>
        <family val="1"/>
      </rPr>
      <t>24</t>
    </r>
    <r>
      <rPr>
        <b/>
        <sz val="12"/>
        <color theme="5" tint="-0.249977111117893"/>
        <rFont val="標楷體"/>
        <family val="4"/>
        <charset val="136"/>
      </rPr>
      <t>人月以下者，</t>
    </r>
    <r>
      <rPr>
        <sz val="12"/>
        <color theme="1"/>
        <rFont val="標楷體"/>
        <family val="4"/>
        <charset val="136"/>
      </rPr>
      <t>人月數小計需</t>
    </r>
    <r>
      <rPr>
        <b/>
        <sz val="12"/>
        <color theme="7" tint="-0.499984740745262"/>
        <rFont val="標楷體"/>
        <family val="4"/>
        <charset val="136"/>
      </rPr>
      <t>小於</t>
    </r>
    <r>
      <rPr>
        <b/>
        <sz val="12"/>
        <color theme="7" tint="-0.499984740745262"/>
        <rFont val="Times New Roman"/>
        <family val="1"/>
      </rPr>
      <t>24</t>
    </r>
    <r>
      <rPr>
        <sz val="12"/>
        <color theme="1"/>
        <rFont val="標楷體"/>
        <family val="4"/>
        <charset val="136"/>
      </rPr>
      <t>，管理費率需</t>
    </r>
    <r>
      <rPr>
        <b/>
        <sz val="12"/>
        <color theme="7" tint="-0.499984740745262"/>
        <rFont val="標楷體"/>
        <family val="4"/>
        <charset val="136"/>
      </rPr>
      <t>小於</t>
    </r>
    <r>
      <rPr>
        <b/>
        <sz val="12"/>
        <color theme="7" tint="-0.499984740745262"/>
        <rFont val="Times New Roman"/>
        <family val="1"/>
      </rPr>
      <t>80%</t>
    </r>
    <r>
      <rPr>
        <sz val="12"/>
        <color theme="1"/>
        <rFont val="標楷體"/>
        <family val="4"/>
        <charset val="136"/>
      </rPr>
      <t>，公費率需</t>
    </r>
    <r>
      <rPr>
        <b/>
        <sz val="12"/>
        <color theme="7" tint="-0.499984740745262"/>
        <rFont val="標楷體"/>
        <family val="4"/>
        <charset val="136"/>
      </rPr>
      <t>小於</t>
    </r>
    <r>
      <rPr>
        <b/>
        <sz val="12"/>
        <color theme="7" tint="-0.499984740745262"/>
        <rFont val="Times New Roman"/>
        <family val="1"/>
      </rPr>
      <t>5%</t>
    </r>
    <phoneticPr fontId="1" type="noConversion"/>
  </si>
  <si>
    <r>
      <rPr>
        <b/>
        <sz val="12"/>
        <color theme="5" tint="-0.249977111117893"/>
        <rFont val="標楷體"/>
        <family val="4"/>
        <charset val="136"/>
      </rPr>
      <t>總人月在</t>
    </r>
    <r>
      <rPr>
        <b/>
        <sz val="12"/>
        <color theme="5" tint="-0.249977111117893"/>
        <rFont val="Times New Roman"/>
        <family val="1"/>
      </rPr>
      <t>25</t>
    </r>
    <r>
      <rPr>
        <b/>
        <sz val="12"/>
        <color theme="5" tint="-0.249977111117893"/>
        <rFont val="標楷體"/>
        <family val="4"/>
        <charset val="136"/>
      </rPr>
      <t>至</t>
    </r>
    <r>
      <rPr>
        <b/>
        <sz val="12"/>
        <color theme="5" tint="-0.249977111117893"/>
        <rFont val="Times New Roman"/>
        <family val="1"/>
      </rPr>
      <t>100</t>
    </r>
    <r>
      <rPr>
        <b/>
        <sz val="12"/>
        <color theme="5" tint="-0.249977111117893"/>
        <rFont val="標楷體"/>
        <family val="4"/>
        <charset val="136"/>
      </rPr>
      <t>人月者</t>
    </r>
    <r>
      <rPr>
        <sz val="12"/>
        <color theme="1"/>
        <rFont val="標楷體"/>
        <family val="4"/>
        <charset val="136"/>
      </rPr>
      <t>，人月數小計需於</t>
    </r>
    <r>
      <rPr>
        <b/>
        <sz val="12"/>
        <color theme="7" tint="-0.499984740745262"/>
        <rFont val="Times New Roman"/>
        <family val="1"/>
      </rPr>
      <t>25</t>
    </r>
    <r>
      <rPr>
        <b/>
        <sz val="12"/>
        <color theme="7" tint="-0.499984740745262"/>
        <rFont val="標楷體"/>
        <family val="4"/>
        <charset val="136"/>
      </rPr>
      <t>至</t>
    </r>
    <r>
      <rPr>
        <b/>
        <sz val="12"/>
        <color theme="7" tint="-0.499984740745262"/>
        <rFont val="Times New Roman"/>
        <family val="1"/>
      </rPr>
      <t>100</t>
    </r>
    <r>
      <rPr>
        <b/>
        <sz val="12"/>
        <color theme="7" tint="-0.499984740745262"/>
        <rFont val="標楷體"/>
        <family val="4"/>
        <charset val="136"/>
      </rPr>
      <t>以下</t>
    </r>
    <r>
      <rPr>
        <sz val="12"/>
        <color theme="1"/>
        <rFont val="標楷體"/>
        <family val="4"/>
        <charset val="136"/>
      </rPr>
      <t>，管理費率數於</t>
    </r>
    <r>
      <rPr>
        <b/>
        <sz val="12"/>
        <color theme="7" tint="-0.499984740745262"/>
        <rFont val="Times New Roman"/>
        <family val="1"/>
      </rPr>
      <t>81</t>
    </r>
    <r>
      <rPr>
        <b/>
        <sz val="12"/>
        <color theme="7" tint="-0.499984740745262"/>
        <rFont val="標楷體"/>
        <family val="4"/>
        <charset val="136"/>
      </rPr>
      <t>至</t>
    </r>
    <r>
      <rPr>
        <b/>
        <sz val="12"/>
        <color theme="7" tint="-0.499984740745262"/>
        <rFont val="Times New Roman"/>
        <family val="1"/>
      </rPr>
      <t>90%</t>
    </r>
    <r>
      <rPr>
        <sz val="12"/>
        <color theme="1"/>
        <rFont val="標楷體"/>
        <family val="4"/>
        <charset val="136"/>
      </rPr>
      <t>，公費率需於</t>
    </r>
    <r>
      <rPr>
        <b/>
        <sz val="12"/>
        <color theme="7" tint="-0.499984740745262"/>
        <rFont val="Times New Roman"/>
        <family val="1"/>
      </rPr>
      <t>6%</t>
    </r>
    <r>
      <rPr>
        <b/>
        <sz val="12"/>
        <color theme="7" tint="-0.499984740745262"/>
        <rFont val="標楷體"/>
        <family val="4"/>
        <charset val="136"/>
      </rPr>
      <t>至</t>
    </r>
    <r>
      <rPr>
        <b/>
        <sz val="12"/>
        <color theme="7" tint="-0.499984740745262"/>
        <rFont val="Times New Roman"/>
        <family val="1"/>
      </rPr>
      <t>15%</t>
    </r>
    <phoneticPr fontId="1" type="noConversion"/>
  </si>
  <si>
    <r>
      <rPr>
        <b/>
        <sz val="12"/>
        <color theme="5" tint="-0.249977111117893"/>
        <rFont val="標楷體"/>
        <family val="4"/>
        <charset val="136"/>
      </rPr>
      <t>總人月超過</t>
    </r>
    <r>
      <rPr>
        <b/>
        <sz val="12"/>
        <color theme="5" tint="-0.249977111117893"/>
        <rFont val="Times New Roman"/>
        <family val="1"/>
      </rPr>
      <t>100</t>
    </r>
    <r>
      <rPr>
        <b/>
        <sz val="12"/>
        <color theme="5" tint="-0.249977111117893"/>
        <rFont val="標楷體"/>
        <family val="4"/>
        <charset val="136"/>
      </rPr>
      <t>月者</t>
    </r>
    <r>
      <rPr>
        <sz val="12"/>
        <color theme="1"/>
        <rFont val="細明體"/>
        <family val="1"/>
        <charset val="136"/>
      </rPr>
      <t>，</t>
    </r>
    <r>
      <rPr>
        <sz val="12"/>
        <color theme="1"/>
        <rFont val="標楷體"/>
        <family val="4"/>
        <charset val="136"/>
      </rPr>
      <t>人月數小計需</t>
    </r>
    <r>
      <rPr>
        <b/>
        <sz val="12"/>
        <color theme="7" tint="-0.499984740745262"/>
        <rFont val="標楷體"/>
        <family val="4"/>
        <charset val="136"/>
      </rPr>
      <t>大於</t>
    </r>
    <r>
      <rPr>
        <b/>
        <sz val="12"/>
        <color theme="7" tint="-0.499984740745262"/>
        <rFont val="Times New Roman"/>
        <family val="1"/>
      </rPr>
      <t>100</t>
    </r>
    <r>
      <rPr>
        <b/>
        <sz val="12"/>
        <color theme="7" tint="-0.499984740745262"/>
        <rFont val="標楷體"/>
        <family val="4"/>
        <charset val="136"/>
      </rPr>
      <t>，</t>
    </r>
    <r>
      <rPr>
        <sz val="12"/>
        <color theme="1"/>
        <rFont val="標楷體"/>
        <family val="4"/>
        <charset val="136"/>
      </rPr>
      <t>管理費率數於</t>
    </r>
    <r>
      <rPr>
        <b/>
        <sz val="12"/>
        <color theme="7" tint="-0.499984740745262"/>
        <rFont val="Times New Roman"/>
        <family val="1"/>
      </rPr>
      <t>91</t>
    </r>
    <r>
      <rPr>
        <b/>
        <sz val="12"/>
        <color theme="7" tint="-0.499984740745262"/>
        <rFont val="標楷體"/>
        <family val="4"/>
        <charset val="136"/>
      </rPr>
      <t>至</t>
    </r>
    <r>
      <rPr>
        <b/>
        <sz val="12"/>
        <color theme="7" tint="-0.499984740745262"/>
        <rFont val="Times New Roman"/>
        <family val="1"/>
      </rPr>
      <t>100%</t>
    </r>
    <r>
      <rPr>
        <sz val="12"/>
        <color theme="1"/>
        <rFont val="標楷體"/>
        <family val="4"/>
        <charset val="136"/>
      </rPr>
      <t>，公費率需於</t>
    </r>
    <r>
      <rPr>
        <b/>
        <sz val="12"/>
        <color theme="7" tint="-0.499984740745262"/>
        <rFont val="Times New Roman"/>
        <family val="1"/>
      </rPr>
      <t>16%</t>
    </r>
    <r>
      <rPr>
        <b/>
        <sz val="12"/>
        <color theme="7" tint="-0.499984740745262"/>
        <rFont val="標楷體"/>
        <family val="4"/>
        <charset val="136"/>
      </rPr>
      <t>至</t>
    </r>
    <r>
      <rPr>
        <b/>
        <sz val="12"/>
        <color theme="7" tint="-0.499984740745262"/>
        <rFont val="Times New Roman"/>
        <family val="1"/>
      </rPr>
      <t>25%</t>
    </r>
    <phoneticPr fontId="1" type="noConversion"/>
  </si>
  <si>
    <t>從事電腦程式設計、系統整合、諮詢及設備管理等相關服務之行業。</t>
    <phoneticPr fontId="1" type="noConversion"/>
  </si>
  <si>
    <t>114年勞保局及健保署核定費率</t>
    <phoneticPr fontId="1" type="noConversion"/>
  </si>
  <si>
    <r>
      <t>依</t>
    </r>
    <r>
      <rPr>
        <b/>
        <sz val="14"/>
        <color theme="4"/>
        <rFont val="微軟正黑體"/>
        <family val="2"/>
        <charset val="136"/>
      </rPr>
      <t>勞工保險局及中央健康保險署</t>
    </r>
    <r>
      <rPr>
        <b/>
        <sz val="14"/>
        <color indexed="8"/>
        <rFont val="微軟正黑體"/>
        <family val="2"/>
        <charset val="136"/>
      </rPr>
      <t>核定費率(</t>
    </r>
    <r>
      <rPr>
        <b/>
        <sz val="14"/>
        <color theme="1"/>
        <rFont val="微軟正黑體"/>
        <family val="2"/>
        <charset val="136"/>
      </rPr>
      <t>114</t>
    </r>
    <r>
      <rPr>
        <b/>
        <sz val="14"/>
        <color indexed="8"/>
        <rFont val="微軟正黑體"/>
        <family val="2"/>
        <charset val="136"/>
      </rPr>
      <t>年1月1日起適用)，估算如下：</t>
    </r>
    <phoneticPr fontId="15" type="noConversion"/>
  </si>
  <si>
    <t>項目</t>
    <phoneticPr fontId="15" type="noConversion"/>
  </si>
  <si>
    <t>費率(x)</t>
    <phoneticPr fontId="15" type="noConversion"/>
  </si>
  <si>
    <t>雇主負擔比率(y)</t>
    <phoneticPr fontId="15" type="noConversion"/>
  </si>
  <si>
    <t>健保平均眷屬人數(z)</t>
    <phoneticPr fontId="15" type="noConversion"/>
  </si>
  <si>
    <t>小計(x*y*z)</t>
    <phoneticPr fontId="15" type="noConversion"/>
  </si>
  <si>
    <t>勞工保險費</t>
    <phoneticPr fontId="15" type="noConversion"/>
  </si>
  <si>
    <t xml:space="preserve">  普通事故保險</t>
    <phoneticPr fontId="15" type="noConversion"/>
  </si>
  <si>
    <t xml:space="preserve">  就業保險</t>
    <phoneticPr fontId="15" type="noConversion"/>
  </si>
  <si>
    <t xml:space="preserve">  職業災害保險費</t>
    <phoneticPr fontId="15" type="noConversion"/>
  </si>
  <si>
    <t>工資墊償基金提繳費</t>
    <phoneticPr fontId="15" type="noConversion"/>
  </si>
  <si>
    <t>全民健康保險費</t>
    <phoneticPr fontId="15" type="noConversion"/>
  </si>
  <si>
    <t>勞工退休金</t>
    <phoneticPr fontId="15" type="noConversion"/>
  </si>
  <si>
    <t>合計</t>
    <phoneticPr fontId="15" type="noConversion"/>
  </si>
  <si>
    <t>7,602</t>
  </si>
  <si>
    <t>113,073</t>
  </si>
  <si>
    <t>185.1</t>
  </si>
  <si>
    <t>4,190</t>
  </si>
  <si>
    <t>64,624</t>
  </si>
  <si>
    <t>94.9</t>
  </si>
  <si>
    <t>49,353</t>
  </si>
  <si>
    <t>71,758</t>
  </si>
  <si>
    <t>108.6</t>
  </si>
  <si>
    <t>11,334</t>
  </si>
  <si>
    <t>43,134</t>
  </si>
  <si>
    <t>62.1</t>
  </si>
  <si>
    <t>7,573</t>
  </si>
  <si>
    <t>40,331</t>
  </si>
  <si>
    <t>56.9</t>
  </si>
  <si>
    <t>3,817</t>
  </si>
  <si>
    <t>38,095</t>
  </si>
  <si>
    <t>55.4</t>
  </si>
  <si>
    <t>2,245</t>
  </si>
  <si>
    <t>156,070</t>
  </si>
  <si>
    <t>211.6</t>
  </si>
  <si>
    <t>1,133</t>
  </si>
  <si>
    <t>95,964</t>
  </si>
  <si>
    <t>135.3</t>
  </si>
  <si>
    <t>13,343</t>
  </si>
  <si>
    <t>99,867</t>
  </si>
  <si>
    <t>139.4</t>
  </si>
  <si>
    <t>3,321</t>
  </si>
  <si>
    <t>50,517</t>
  </si>
  <si>
    <t>65.4</t>
  </si>
  <si>
    <t>2,430</t>
  </si>
  <si>
    <t>35,437</t>
  </si>
  <si>
    <t>45.6</t>
  </si>
  <si>
    <t>1,699</t>
  </si>
  <si>
    <t>41,511</t>
  </si>
  <si>
    <t>53.4</t>
  </si>
  <si>
    <r>
      <t>114</t>
    </r>
    <r>
      <rPr>
        <b/>
        <sz val="18"/>
        <color theme="1"/>
        <rFont val="標楷體"/>
        <family val="4"/>
        <charset val="136"/>
      </rPr>
      <t>年資訊服務委外經費試算表（</t>
    </r>
    <r>
      <rPr>
        <b/>
        <sz val="18"/>
        <color theme="1"/>
        <rFont val="Times New Roman"/>
        <family val="1"/>
      </rPr>
      <t>62</t>
    </r>
    <r>
      <rPr>
        <b/>
        <sz val="18"/>
        <color theme="1"/>
        <rFont val="標楷體"/>
        <family val="4"/>
        <charset val="136"/>
      </rPr>
      <t>中類</t>
    </r>
    <r>
      <rPr>
        <b/>
        <sz val="18"/>
        <color theme="1"/>
        <rFont val="Times New Roman"/>
        <family val="1"/>
      </rPr>
      <t>-</t>
    </r>
    <r>
      <rPr>
        <b/>
        <sz val="18"/>
        <color theme="1"/>
        <rFont val="標楷體"/>
        <family val="4"/>
        <charset val="136"/>
      </rPr>
      <t>電腦程式設計、諮詢及相關服務業</t>
    </r>
    <r>
      <rPr>
        <b/>
        <sz val="18"/>
        <color theme="1"/>
        <rFont val="Times New Roman"/>
        <family val="1"/>
      </rPr>
      <t>)</t>
    </r>
    <phoneticPr fontId="15" type="noConversion"/>
  </si>
  <si>
    <r>
      <t>114</t>
    </r>
    <r>
      <rPr>
        <b/>
        <sz val="18"/>
        <color theme="1"/>
        <rFont val="標楷體"/>
        <family val="4"/>
        <charset val="136"/>
      </rPr>
      <t>年資訊服務委外經費試算表（</t>
    </r>
    <r>
      <rPr>
        <b/>
        <sz val="18"/>
        <color theme="1"/>
        <rFont val="Times New Roman"/>
        <family val="1"/>
      </rPr>
      <t>63</t>
    </r>
    <r>
      <rPr>
        <b/>
        <sz val="18"/>
        <color theme="1"/>
        <rFont val="標楷體"/>
        <family val="4"/>
        <charset val="136"/>
      </rPr>
      <t>中類</t>
    </r>
    <r>
      <rPr>
        <b/>
        <sz val="18"/>
        <color theme="1"/>
        <rFont val="Times New Roman"/>
        <family val="1"/>
      </rPr>
      <t>-</t>
    </r>
    <r>
      <rPr>
        <b/>
        <sz val="18"/>
        <color theme="1"/>
        <rFont val="標楷體"/>
        <family val="4"/>
        <charset val="136"/>
      </rPr>
      <t>資訊服務業</t>
    </r>
    <r>
      <rPr>
        <b/>
        <sz val="18"/>
        <color theme="1"/>
        <rFont val="Times New Roman"/>
        <family val="1"/>
      </rPr>
      <t>)</t>
    </r>
    <phoneticPr fontId="15" type="noConversion"/>
  </si>
  <si>
    <r>
      <rPr>
        <b/>
        <sz val="14"/>
        <color theme="1"/>
        <rFont val="標楷體"/>
        <family val="4"/>
        <charset val="136"/>
      </rPr>
      <t>統計期間</t>
    </r>
    <r>
      <rPr>
        <b/>
        <sz val="14"/>
        <color theme="1"/>
        <rFont val="細明體"/>
        <family val="1"/>
        <charset val="136"/>
      </rPr>
      <t>：</t>
    </r>
    <r>
      <rPr>
        <b/>
        <sz val="14"/>
        <color theme="1"/>
        <rFont val="Times New Roman"/>
        <family val="1"/>
      </rPr>
      <t>113</t>
    </r>
    <r>
      <rPr>
        <b/>
        <sz val="14"/>
        <color theme="1"/>
        <rFont val="標楷體"/>
        <family val="4"/>
        <charset val="136"/>
      </rPr>
      <t>年</t>
    </r>
    <r>
      <rPr>
        <b/>
        <sz val="14"/>
        <color theme="1"/>
        <rFont val="Times New Roman"/>
        <family val="1"/>
      </rPr>
      <t>7</t>
    </r>
    <r>
      <rPr>
        <b/>
        <sz val="14"/>
        <color theme="1"/>
        <rFont val="標楷體"/>
        <family val="4"/>
        <charset val="136"/>
      </rPr>
      <t>月底人數、</t>
    </r>
    <r>
      <rPr>
        <b/>
        <sz val="14"/>
        <color theme="1"/>
        <rFont val="Times New Roman"/>
        <family val="1"/>
      </rPr>
      <t>7</t>
    </r>
    <r>
      <rPr>
        <b/>
        <sz val="14"/>
        <color theme="1"/>
        <rFont val="標楷體"/>
        <family val="4"/>
        <charset val="136"/>
      </rPr>
      <t>月經常性薪資、過去一年總薪資</t>
    </r>
    <phoneticPr fontId="1" type="noConversion"/>
  </si>
  <si>
    <t>勞動部職類別薪資統計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</si>
</sst>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76" formatCode="_-* #,##0_-;\-* #,##0_-;_-* &quot;-&quot;??_-;_-@_-"/>
    <numFmt numFmtId="177" formatCode="#,##0.00_ "/>
    <numFmt numFmtId="178" formatCode="#,##0.0_ "/>
    <numFmt numFmtId="179" formatCode="#,##0_ "/>
    <numFmt numFmtId="180" formatCode="0.0000%"/>
    <numFmt numFmtId="181" formatCode="0.000%"/>
  </numFmts>
  <fonts count="6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u/>
      <sz val="12"/>
      <color theme="10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b/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b/>
      <sz val="14"/>
      <color theme="1"/>
      <name val="Times New Roman"/>
      <family val="4"/>
      <charset val="136"/>
    </font>
    <font>
      <sz val="12"/>
      <color theme="1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Times New Roman"/>
      <family val="1"/>
    </font>
    <font>
      <sz val="13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6"/>
      <color theme="1"/>
      <name val="Times New Roman"/>
      <family val="1"/>
    </font>
    <font>
      <b/>
      <sz val="13"/>
      <color theme="4"/>
      <name val="Times New Roman"/>
      <family val="1"/>
    </font>
    <font>
      <b/>
      <sz val="11"/>
      <color theme="1"/>
      <name val="標楷體"/>
      <family val="4"/>
      <charset val="136"/>
    </font>
    <font>
      <b/>
      <sz val="18"/>
      <color theme="1"/>
      <name val="Times New Roman"/>
      <family val="1"/>
    </font>
    <font>
      <u/>
      <sz val="12"/>
      <color theme="10"/>
      <name val="Times New Roman"/>
      <family val="1"/>
    </font>
    <font>
      <sz val="11"/>
      <color theme="1"/>
      <name val="新細明體"/>
      <family val="2"/>
      <charset val="136"/>
      <scheme val="minor"/>
    </font>
    <font>
      <sz val="11"/>
      <color theme="1"/>
      <name val="Times New Roman"/>
      <family val="4"/>
      <charset val="136"/>
    </font>
    <font>
      <b/>
      <sz val="11"/>
      <color theme="5" tint="-0.249977111117893"/>
      <name val="標楷體"/>
      <family val="4"/>
      <charset val="136"/>
    </font>
    <font>
      <b/>
      <sz val="11"/>
      <color theme="5" tint="-0.249977111117893"/>
      <name val="Times New Roman"/>
      <family val="1"/>
    </font>
    <font>
      <b/>
      <sz val="11"/>
      <color theme="7" tint="-0.499984740745262"/>
      <name val="標楷體"/>
      <family val="4"/>
      <charset val="136"/>
    </font>
    <font>
      <b/>
      <sz val="11"/>
      <color theme="7" tint="-0.499984740745262"/>
      <name val="Times New Roman"/>
      <family val="1"/>
    </font>
    <font>
      <sz val="11"/>
      <color theme="1"/>
      <name val="細明體"/>
      <family val="1"/>
      <charset val="136"/>
    </font>
    <font>
      <u/>
      <sz val="12"/>
      <color theme="4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標楷體"/>
      <family val="4"/>
      <charset val="136"/>
    </font>
    <font>
      <b/>
      <sz val="12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14"/>
      <color rgb="FF000000"/>
      <name val="標楷體"/>
      <family val="4"/>
      <charset val="136"/>
    </font>
    <font>
      <b/>
      <sz val="14"/>
      <color theme="8" tint="-0.249977111117893"/>
      <name val="Times New Roman"/>
      <family val="1"/>
    </font>
    <font>
      <sz val="12"/>
      <color theme="1"/>
      <name val="Times New Roman"/>
      <family val="4"/>
      <charset val="136"/>
    </font>
    <font>
      <sz val="12"/>
      <color theme="7" tint="-0.249977111117893"/>
      <name val="標楷體"/>
      <family val="4"/>
      <charset val="136"/>
    </font>
    <font>
      <sz val="13"/>
      <color theme="1"/>
      <name val="標楷體"/>
      <family val="1"/>
      <charset val="136"/>
    </font>
    <font>
      <sz val="13"/>
      <color theme="1"/>
      <name val="Times New Roman"/>
      <family val="4"/>
      <charset val="136"/>
    </font>
    <font>
      <sz val="13"/>
      <color theme="1"/>
      <name val="Times New Roman"/>
      <family val="4"/>
    </font>
    <font>
      <b/>
      <sz val="12"/>
      <color theme="8" tint="-0.249977111117893"/>
      <name val="Times New Roman"/>
      <family val="1"/>
    </font>
    <font>
      <b/>
      <sz val="12"/>
      <color theme="8" tint="-0.249977111117893"/>
      <name val="標楷體"/>
      <family val="4"/>
      <charset val="136"/>
    </font>
    <font>
      <b/>
      <sz val="12"/>
      <color theme="1"/>
      <name val="Times New Roman"/>
      <family val="4"/>
      <charset val="136"/>
    </font>
    <font>
      <u/>
      <sz val="11"/>
      <color theme="10"/>
      <name val="Times New Roman"/>
      <family val="1"/>
    </font>
    <font>
      <b/>
      <sz val="12"/>
      <color theme="8" tint="-0.249977111117893"/>
      <name val="Times New Roman"/>
      <family val="4"/>
    </font>
    <font>
      <b/>
      <sz val="12"/>
      <color theme="8" tint="-0.249977111117893"/>
      <name val="Times New Roman"/>
      <family val="4"/>
      <charset val="136"/>
    </font>
    <font>
      <b/>
      <sz val="12"/>
      <color theme="5" tint="-0.249977111117893"/>
      <name val="標楷體"/>
      <family val="4"/>
      <charset val="136"/>
    </font>
    <font>
      <b/>
      <sz val="12"/>
      <color theme="5" tint="-0.249977111117893"/>
      <name val="Times New Roman"/>
      <family val="1"/>
    </font>
    <font>
      <b/>
      <sz val="12"/>
      <color theme="7" tint="-0.499984740745262"/>
      <name val="標楷體"/>
      <family val="4"/>
      <charset val="136"/>
    </font>
    <font>
      <b/>
      <sz val="12"/>
      <color theme="7" tint="-0.499984740745262"/>
      <name val="Times New Roman"/>
      <family val="1"/>
    </font>
    <font>
      <sz val="12"/>
      <color theme="1"/>
      <name val="細明體"/>
      <family val="1"/>
      <charset val="136"/>
    </font>
    <font>
      <b/>
      <sz val="16"/>
      <color theme="1"/>
      <name val="微軟正黑體"/>
      <family val="2"/>
      <charset val="136"/>
    </font>
    <font>
      <b/>
      <sz val="14"/>
      <color theme="1"/>
      <name val="微軟正黑體"/>
      <family val="2"/>
      <charset val="136"/>
    </font>
    <font>
      <b/>
      <sz val="14"/>
      <color theme="4"/>
      <name val="微軟正黑體"/>
      <family val="2"/>
      <charset val="136"/>
    </font>
    <font>
      <b/>
      <sz val="14"/>
      <color indexed="8"/>
      <name val="微軟正黑體"/>
      <family val="2"/>
      <charset val="136"/>
    </font>
    <font>
      <b/>
      <sz val="14"/>
      <name val="微軟正黑體"/>
      <family val="2"/>
      <charset val="136"/>
    </font>
    <font>
      <b/>
      <sz val="14"/>
      <color theme="1"/>
      <name val="細明體"/>
      <family val="1"/>
      <charset val="136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43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123">
    <xf numFmtId="0" fontId="0" fillId="0" borderId="0" xfId="0">
      <alignment vertical="center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0" fontId="14" fillId="0" borderId="0" xfId="1" applyFont="1"/>
    <xf numFmtId="0" fontId="17" fillId="0" borderId="0" xfId="1" applyFont="1" applyAlignment="1">
      <alignment horizontal="left" vertical="center" wrapText="1"/>
    </xf>
    <xf numFmtId="0" fontId="22" fillId="0" borderId="0" xfId="0" applyFont="1">
      <alignment vertical="center"/>
    </xf>
    <xf numFmtId="0" fontId="22" fillId="0" borderId="0" xfId="1" applyFont="1"/>
    <xf numFmtId="0" fontId="26" fillId="0" borderId="0" xfId="3" applyFont="1" applyFill="1" applyBorder="1" applyAlignment="1">
      <alignment horizontal="left" vertical="center" wrapText="1" readingOrder="1"/>
    </xf>
    <xf numFmtId="0" fontId="12" fillId="0" borderId="0" xfId="1" applyFont="1" applyAlignment="1">
      <alignment vertical="center" wrapText="1"/>
    </xf>
    <xf numFmtId="179" fontId="19" fillId="0" borderId="0" xfId="4" applyNumberFormat="1" applyFont="1" applyBorder="1" applyAlignment="1" applyProtection="1">
      <alignment horizontal="right" vertical="center" wrapText="1"/>
    </xf>
    <xf numFmtId="176" fontId="23" fillId="2" borderId="1" xfId="2" applyNumberFormat="1" applyFont="1" applyFill="1" applyBorder="1" applyAlignment="1" applyProtection="1">
      <alignment horizontal="right" vertical="center" wrapText="1"/>
    </xf>
    <xf numFmtId="0" fontId="4" fillId="0" borderId="0" xfId="1" applyFont="1" applyAlignment="1">
      <alignment wrapText="1"/>
    </xf>
    <xf numFmtId="0" fontId="19" fillId="0" borderId="0" xfId="1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4" fillId="0" borderId="0" xfId="1" applyFont="1" applyAlignment="1">
      <alignment wrapText="1"/>
    </xf>
    <xf numFmtId="0" fontId="24" fillId="6" borderId="0" xfId="1" applyFont="1" applyFill="1" applyAlignment="1">
      <alignment horizontal="left" vertical="center" wrapText="1"/>
    </xf>
    <xf numFmtId="0" fontId="18" fillId="6" borderId="0" xfId="1" applyFont="1" applyFill="1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21" fillId="6" borderId="0" xfId="0" applyFont="1" applyFill="1" applyAlignment="1">
      <alignment vertical="center" wrapText="1"/>
    </xf>
    <xf numFmtId="0" fontId="18" fillId="6" borderId="0" xfId="0" applyFont="1" applyFill="1" applyAlignment="1">
      <alignment horizontal="center" vertical="center" wrapText="1"/>
    </xf>
    <xf numFmtId="0" fontId="27" fillId="6" borderId="0" xfId="0" applyFont="1" applyFill="1" applyAlignment="1">
      <alignment vertical="center" wrapText="1"/>
    </xf>
    <xf numFmtId="0" fontId="12" fillId="0" borderId="1" xfId="0" applyFont="1" applyBorder="1" applyAlignment="1">
      <alignment horizontal="center"/>
    </xf>
    <xf numFmtId="0" fontId="37" fillId="0" borderId="1" xfId="0" applyFont="1" applyBorder="1" applyAlignment="1">
      <alignment horizontal="justify" vertical="top" wrapText="1"/>
    </xf>
    <xf numFmtId="0" fontId="39" fillId="0" borderId="1" xfId="0" applyFont="1" applyBorder="1" applyAlignment="1">
      <alignment horizontal="justify" vertical="top" wrapText="1"/>
    </xf>
    <xf numFmtId="0" fontId="37" fillId="7" borderId="1" xfId="0" applyFont="1" applyFill="1" applyBorder="1" applyAlignment="1">
      <alignment horizontal="justify" vertical="top" wrapText="1"/>
    </xf>
    <xf numFmtId="0" fontId="36" fillId="0" borderId="1" xfId="0" applyFont="1" applyBorder="1" applyAlignment="1">
      <alignment horizontal="justify" vertical="top" wrapText="1"/>
    </xf>
    <xf numFmtId="0" fontId="12" fillId="0" borderId="1" xfId="5" applyFont="1" applyBorder="1" applyAlignment="1">
      <alignment horizontal="center" vertical="center" wrapText="1"/>
    </xf>
    <xf numFmtId="0" fontId="13" fillId="0" borderId="1" xfId="5" applyFont="1" applyBorder="1" applyAlignment="1">
      <alignment horizontal="center" vertical="center" wrapText="1"/>
    </xf>
    <xf numFmtId="0" fontId="41" fillId="0" borderId="1" xfId="0" applyFont="1" applyBorder="1" applyAlignment="1">
      <alignment horizontal="left" vertical="center" wrapText="1" readingOrder="1"/>
    </xf>
    <xf numFmtId="0" fontId="46" fillId="0" borderId="1" xfId="1" applyFont="1" applyBorder="1" applyAlignment="1">
      <alignment horizontal="center" vertical="center" wrapText="1"/>
    </xf>
    <xf numFmtId="0" fontId="47" fillId="0" borderId="1" xfId="1" applyFont="1" applyBorder="1" applyAlignment="1">
      <alignment horizontal="center" vertical="center" wrapText="1"/>
    </xf>
    <xf numFmtId="0" fontId="48" fillId="0" borderId="1" xfId="1" applyFont="1" applyBorder="1" applyAlignment="1">
      <alignment horizontal="left" vertical="center" wrapText="1"/>
    </xf>
    <xf numFmtId="9" fontId="20" fillId="0" borderId="1" xfId="4" applyFont="1" applyBorder="1" applyAlignment="1" applyProtection="1">
      <alignment horizontal="center" vertical="center" wrapText="1"/>
    </xf>
    <xf numFmtId="179" fontId="20" fillId="3" borderId="1" xfId="1" applyNumberFormat="1" applyFont="1" applyFill="1" applyBorder="1" applyAlignment="1" applyProtection="1">
      <alignment vertical="center" wrapText="1"/>
      <protection locked="0"/>
    </xf>
    <xf numFmtId="176" fontId="20" fillId="0" borderId="1" xfId="2" applyNumberFormat="1" applyFont="1" applyBorder="1" applyAlignment="1" applyProtection="1">
      <alignment horizontal="right" vertical="center" wrapText="1"/>
    </xf>
    <xf numFmtId="179" fontId="20" fillId="0" borderId="1" xfId="1" applyNumberFormat="1" applyFont="1" applyBorder="1" applyAlignment="1">
      <alignment vertical="center" wrapText="1"/>
    </xf>
    <xf numFmtId="0" fontId="40" fillId="5" borderId="1" xfId="1" applyFont="1" applyFill="1" applyBorder="1" applyAlignment="1">
      <alignment horizontal="right" vertical="center" wrapText="1"/>
    </xf>
    <xf numFmtId="9" fontId="20" fillId="3" borderId="1" xfId="4" applyFont="1" applyFill="1" applyBorder="1" applyAlignment="1" applyProtection="1">
      <alignment vertical="center" wrapText="1"/>
      <protection locked="0"/>
    </xf>
    <xf numFmtId="176" fontId="20" fillId="0" borderId="1" xfId="2" applyNumberFormat="1" applyFont="1" applyBorder="1" applyAlignment="1" applyProtection="1">
      <alignment vertical="center" wrapText="1"/>
    </xf>
    <xf numFmtId="0" fontId="2" fillId="0" borderId="0" xfId="1" applyFont="1" applyAlignment="1">
      <alignment vertical="center"/>
    </xf>
    <xf numFmtId="179" fontId="14" fillId="0" borderId="0" xfId="1" applyNumberFormat="1" applyFont="1"/>
    <xf numFmtId="179" fontId="20" fillId="3" borderId="1" xfId="2" applyNumberFormat="1" applyFont="1" applyFill="1" applyBorder="1" applyAlignment="1" applyProtection="1">
      <alignment horizontal="right" vertical="center" wrapText="1"/>
      <protection locked="0"/>
    </xf>
    <xf numFmtId="176" fontId="23" fillId="4" borderId="1" xfId="2" applyNumberFormat="1" applyFont="1" applyFill="1" applyBorder="1" applyAlignment="1" applyProtection="1">
      <alignment horizontal="right" vertical="center" wrapText="1"/>
    </xf>
    <xf numFmtId="0" fontId="51" fillId="0" borderId="0" xfId="1" applyFont="1" applyAlignment="1">
      <alignment horizontal="left" vertical="center" wrapText="1"/>
    </xf>
    <xf numFmtId="0" fontId="40" fillId="0" borderId="0" xfId="1" applyFont="1" applyAlignment="1">
      <alignment horizontal="left" vertical="center" wrapText="1"/>
    </xf>
    <xf numFmtId="176" fontId="23" fillId="0" borderId="0" xfId="2" applyNumberFormat="1" applyFont="1" applyFill="1" applyBorder="1" applyAlignment="1" applyProtection="1">
      <alignment horizontal="right" vertical="center" wrapText="1"/>
    </xf>
    <xf numFmtId="0" fontId="17" fillId="0" borderId="0" xfId="1" applyFont="1" applyAlignment="1">
      <alignment horizontal="right" vertical="center" wrapText="1"/>
    </xf>
    <xf numFmtId="0" fontId="52" fillId="6" borderId="0" xfId="3" applyFont="1" applyFill="1" applyAlignment="1" applyProtection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right" vertical="center" wrapText="1"/>
    </xf>
    <xf numFmtId="0" fontId="27" fillId="0" borderId="0" xfId="0" applyFont="1">
      <alignment vertical="center"/>
    </xf>
    <xf numFmtId="0" fontId="27" fillId="0" borderId="0" xfId="0" applyFont="1" applyAlignment="1">
      <alignment horizontal="right" vertical="center"/>
    </xf>
    <xf numFmtId="0" fontId="20" fillId="0" borderId="1" xfId="1" applyFont="1" applyBorder="1" applyAlignment="1">
      <alignment horizontal="center" vertical="center" wrapText="1"/>
    </xf>
    <xf numFmtId="176" fontId="23" fillId="0" borderId="0" xfId="2" applyNumberFormat="1" applyFont="1" applyFill="1" applyBorder="1" applyAlignment="1" applyProtection="1">
      <alignment vertical="center" wrapText="1"/>
    </xf>
    <xf numFmtId="0" fontId="19" fillId="6" borderId="0" xfId="1" applyFont="1" applyFill="1" applyAlignment="1">
      <alignment horizontal="left" vertical="center" wrapText="1"/>
    </xf>
    <xf numFmtId="0" fontId="17" fillId="6" borderId="0" xfId="1" applyFont="1" applyFill="1" applyAlignment="1">
      <alignment horizontal="left" vertical="center" wrapText="1"/>
    </xf>
    <xf numFmtId="0" fontId="26" fillId="6" borderId="0" xfId="3" applyFont="1" applyFill="1" applyAlignment="1" applyProtection="1">
      <alignment vertical="center" wrapText="1"/>
    </xf>
    <xf numFmtId="0" fontId="4" fillId="6" borderId="0" xfId="0" applyFont="1" applyFill="1" applyAlignment="1">
      <alignment vertical="center" wrapText="1"/>
    </xf>
    <xf numFmtId="0" fontId="2" fillId="6" borderId="0" xfId="0" applyFont="1" applyFill="1" applyAlignment="1">
      <alignment horizontal="center" vertical="center" wrapText="1"/>
    </xf>
    <xf numFmtId="0" fontId="0" fillId="6" borderId="0" xfId="0" applyFill="1" applyAlignment="1">
      <alignment vertical="center" wrapText="1"/>
    </xf>
    <xf numFmtId="180" fontId="23" fillId="0" borderId="1" xfId="4" applyNumberFormat="1" applyFont="1" applyBorder="1" applyAlignment="1" applyProtection="1">
      <alignment horizontal="center" vertical="center" wrapText="1"/>
    </xf>
    <xf numFmtId="0" fontId="61" fillId="0" borderId="11" xfId="1" applyFont="1" applyBorder="1" applyAlignment="1">
      <alignment horizontal="center" vertical="center" wrapText="1"/>
    </xf>
    <xf numFmtId="0" fontId="61" fillId="0" borderId="1" xfId="1" applyFont="1" applyBorder="1" applyAlignment="1">
      <alignment horizontal="left" vertical="center" wrapText="1"/>
    </xf>
    <xf numFmtId="181" fontId="64" fillId="0" borderId="1" xfId="1" applyNumberFormat="1" applyFont="1" applyBorder="1" applyAlignment="1">
      <alignment vertical="center" wrapText="1"/>
    </xf>
    <xf numFmtId="9" fontId="64" fillId="0" borderId="1" xfId="1" applyNumberFormat="1" applyFont="1" applyBorder="1" applyAlignment="1">
      <alignment vertical="center" wrapText="1"/>
    </xf>
    <xf numFmtId="0" fontId="64" fillId="0" borderId="17" xfId="1" applyFont="1" applyBorder="1" applyAlignment="1">
      <alignment horizontal="left" vertical="center" wrapText="1"/>
    </xf>
    <xf numFmtId="179" fontId="43" fillId="0" borderId="1" xfId="0" applyNumberFormat="1" applyFont="1" applyBorder="1" applyAlignment="1">
      <alignment horizontal="center" vertical="center"/>
    </xf>
    <xf numFmtId="178" fontId="4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5" xfId="5" applyFont="1" applyBorder="1" applyAlignment="1">
      <alignment horizontal="center" vertical="center" wrapText="1"/>
    </xf>
    <xf numFmtId="0" fontId="12" fillId="0" borderId="5" xfId="5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top" wrapText="1"/>
    </xf>
    <xf numFmtId="0" fontId="16" fillId="0" borderId="0" xfId="0" applyFont="1" applyAlignment="1">
      <alignment horizontal="center"/>
    </xf>
    <xf numFmtId="0" fontId="36" fillId="0" borderId="4" xfId="0" applyFont="1" applyBorder="1" applyAlignment="1">
      <alignment horizontal="center" vertical="top" wrapText="1"/>
    </xf>
    <xf numFmtId="0" fontId="36" fillId="0" borderId="10" xfId="0" applyFont="1" applyBorder="1" applyAlignment="1">
      <alignment horizontal="center" vertical="top" wrapText="1"/>
    </xf>
    <xf numFmtId="0" fontId="28" fillId="6" borderId="0" xfId="0" applyFont="1" applyFill="1" applyAlignment="1">
      <alignment horizontal="left" vertical="center" wrapText="1"/>
    </xf>
    <xf numFmtId="0" fontId="6" fillId="5" borderId="1" xfId="1" applyFont="1" applyFill="1" applyBorder="1" applyAlignment="1">
      <alignment horizontal="left" vertical="center" wrapText="1"/>
    </xf>
    <xf numFmtId="0" fontId="40" fillId="5" borderId="1" xfId="1" applyFont="1" applyFill="1" applyBorder="1" applyAlignment="1">
      <alignment horizontal="left" vertical="center" wrapText="1"/>
    </xf>
    <xf numFmtId="0" fontId="51" fillId="5" borderId="1" xfId="1" applyFont="1" applyFill="1" applyBorder="1" applyAlignment="1">
      <alignment horizontal="left" vertical="center" wrapText="1"/>
    </xf>
    <xf numFmtId="0" fontId="51" fillId="4" borderId="1" xfId="1" applyFont="1" applyFill="1" applyBorder="1" applyAlignment="1">
      <alignment horizontal="left" vertical="center" wrapText="1"/>
    </xf>
    <xf numFmtId="0" fontId="40" fillId="4" borderId="1" xfId="1" applyFont="1" applyFill="1" applyBorder="1" applyAlignment="1">
      <alignment horizontal="left" vertical="center" wrapText="1"/>
    </xf>
    <xf numFmtId="0" fontId="21" fillId="6" borderId="0" xfId="0" applyFont="1" applyFill="1" applyAlignment="1">
      <alignment horizontal="left" vertical="center" wrapText="1"/>
    </xf>
    <xf numFmtId="0" fontId="25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44" fillId="0" borderId="9" xfId="1" applyFont="1" applyBorder="1" applyAlignment="1">
      <alignment horizontal="left" vertical="center" wrapText="1"/>
    </xf>
    <xf numFmtId="0" fontId="4" fillId="0" borderId="9" xfId="1" applyFont="1" applyBorder="1" applyAlignment="1">
      <alignment horizontal="left" vertical="center" wrapText="1"/>
    </xf>
    <xf numFmtId="0" fontId="19" fillId="0" borderId="0" xfId="1" applyFont="1" applyAlignment="1">
      <alignment horizontal="left" vertical="center" wrapText="1"/>
    </xf>
    <xf numFmtId="0" fontId="4" fillId="6" borderId="0" xfId="0" applyFont="1" applyFill="1" applyAlignment="1">
      <alignment horizontal="left" vertical="center" wrapText="1"/>
    </xf>
    <xf numFmtId="0" fontId="44" fillId="6" borderId="0" xfId="0" applyFont="1" applyFill="1" applyAlignment="1">
      <alignment horizontal="left" vertical="center" wrapText="1"/>
    </xf>
    <xf numFmtId="176" fontId="20" fillId="0" borderId="1" xfId="2" applyNumberFormat="1" applyFont="1" applyBorder="1" applyAlignment="1" applyProtection="1">
      <alignment vertical="center" wrapText="1"/>
    </xf>
    <xf numFmtId="176" fontId="23" fillId="4" borderId="1" xfId="2" applyNumberFormat="1" applyFont="1" applyFill="1" applyBorder="1" applyAlignment="1" applyProtection="1">
      <alignment vertical="center" wrapText="1"/>
    </xf>
    <xf numFmtId="176" fontId="20" fillId="3" borderId="1" xfId="2" applyNumberFormat="1" applyFont="1" applyFill="1" applyBorder="1" applyAlignment="1" applyProtection="1">
      <alignment vertical="center" wrapText="1"/>
      <protection locked="0"/>
    </xf>
    <xf numFmtId="176" fontId="23" fillId="2" borderId="1" xfId="2" applyNumberFormat="1" applyFont="1" applyFill="1" applyBorder="1" applyAlignment="1" applyProtection="1">
      <alignment vertical="center" wrapText="1"/>
    </xf>
    <xf numFmtId="0" fontId="20" fillId="0" borderId="1" xfId="1" applyFont="1" applyBorder="1" applyAlignment="1">
      <alignment horizontal="center" vertical="center" wrapText="1"/>
    </xf>
    <xf numFmtId="0" fontId="61" fillId="0" borderId="12" xfId="1" applyFont="1" applyBorder="1" applyAlignment="1">
      <alignment horizontal="left" vertical="center" wrapText="1"/>
    </xf>
    <xf numFmtId="0" fontId="61" fillId="0" borderId="2" xfId="1" applyFont="1" applyBorder="1" applyAlignment="1">
      <alignment horizontal="left" vertical="center" wrapText="1"/>
    </xf>
    <xf numFmtId="0" fontId="61" fillId="0" borderId="3" xfId="1" applyFont="1" applyBorder="1" applyAlignment="1">
      <alignment horizontal="right" vertical="center" wrapText="1"/>
    </xf>
    <xf numFmtId="0" fontId="61" fillId="0" borderId="2" xfId="1" applyFont="1" applyBorder="1" applyAlignment="1">
      <alignment horizontal="right" vertical="center" wrapText="1"/>
    </xf>
    <xf numFmtId="181" fontId="61" fillId="0" borderId="3" xfId="4" applyNumberFormat="1" applyFont="1" applyBorder="1" applyAlignment="1">
      <alignment horizontal="left" vertical="center" wrapText="1"/>
    </xf>
    <xf numFmtId="181" fontId="61" fillId="0" borderId="13" xfId="4" applyNumberFormat="1" applyFont="1" applyBorder="1" applyAlignment="1">
      <alignment horizontal="left" vertical="center" wrapText="1"/>
    </xf>
    <xf numFmtId="0" fontId="60" fillId="0" borderId="0" xfId="0" applyFont="1" applyAlignment="1">
      <alignment horizontal="center" vertical="center"/>
    </xf>
    <xf numFmtId="0" fontId="61" fillId="0" borderId="6" xfId="1" applyFont="1" applyBorder="1" applyAlignment="1">
      <alignment horizontal="center" vertical="center" wrapText="1"/>
    </xf>
    <xf numFmtId="0" fontId="61" fillId="0" borderId="14" xfId="1" applyFont="1" applyBorder="1" applyAlignment="1">
      <alignment horizontal="left" vertical="center" wrapText="1"/>
    </xf>
    <xf numFmtId="0" fontId="61" fillId="0" borderId="15" xfId="1" applyFont="1" applyBorder="1" applyAlignment="1">
      <alignment horizontal="left" vertical="center" wrapText="1"/>
    </xf>
    <xf numFmtId="0" fontId="61" fillId="0" borderId="18" xfId="1" applyFont="1" applyBorder="1" applyAlignment="1">
      <alignment horizontal="center" vertical="center" wrapText="1"/>
    </xf>
    <xf numFmtId="0" fontId="61" fillId="0" borderId="15" xfId="1" applyFont="1" applyBorder="1" applyAlignment="1">
      <alignment horizontal="center" vertical="center" wrapText="1"/>
    </xf>
    <xf numFmtId="0" fontId="61" fillId="0" borderId="22" xfId="1" applyFont="1" applyBorder="1" applyAlignment="1">
      <alignment horizontal="center" vertical="center" wrapText="1"/>
    </xf>
    <xf numFmtId="0" fontId="64" fillId="0" borderId="3" xfId="1" applyFont="1" applyBorder="1" applyAlignment="1">
      <alignment horizontal="right" vertical="center" wrapText="1"/>
    </xf>
    <xf numFmtId="0" fontId="64" fillId="0" borderId="2" xfId="1" applyFont="1" applyBorder="1" applyAlignment="1">
      <alignment horizontal="right" vertical="center" wrapText="1"/>
    </xf>
    <xf numFmtId="180" fontId="64" fillId="0" borderId="3" xfId="4" applyNumberFormat="1" applyFont="1" applyBorder="1" applyAlignment="1">
      <alignment horizontal="right" vertical="center" wrapText="1"/>
    </xf>
    <xf numFmtId="180" fontId="64" fillId="0" borderId="13" xfId="4" applyNumberFormat="1" applyFont="1" applyBorder="1" applyAlignment="1">
      <alignment horizontal="right" vertical="center" wrapText="1"/>
    </xf>
    <xf numFmtId="0" fontId="61" fillId="0" borderId="16" xfId="1" applyFont="1" applyBorder="1" applyAlignment="1">
      <alignment horizontal="left" vertical="center" wrapText="1"/>
    </xf>
    <xf numFmtId="0" fontId="61" fillId="0" borderId="20" xfId="1" applyFont="1" applyBorder="1" applyAlignment="1">
      <alignment horizontal="left" vertical="center" wrapText="1"/>
    </xf>
    <xf numFmtId="0" fontId="64" fillId="0" borderId="19" xfId="1" applyFont="1" applyBorder="1" applyAlignment="1">
      <alignment horizontal="right" vertical="center" wrapText="1"/>
    </xf>
    <xf numFmtId="0" fontId="64" fillId="0" borderId="20" xfId="1" applyFont="1" applyBorder="1" applyAlignment="1">
      <alignment horizontal="right" vertical="center" wrapText="1"/>
    </xf>
    <xf numFmtId="180" fontId="64" fillId="0" borderId="19" xfId="4" applyNumberFormat="1" applyFont="1" applyBorder="1" applyAlignment="1">
      <alignment horizontal="right" vertical="center" wrapText="1"/>
    </xf>
    <xf numFmtId="180" fontId="64" fillId="0" borderId="23" xfId="4" applyNumberFormat="1" applyFont="1" applyBorder="1" applyAlignment="1">
      <alignment horizontal="right" vertical="center" wrapText="1"/>
    </xf>
    <xf numFmtId="0" fontId="34" fillId="0" borderId="21" xfId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</cellXfs>
  <cellStyles count="6">
    <cellStyle name="Normal" xfId="5" xr:uid="{823A2DC2-B048-4829-B541-BC698B59D790}"/>
    <cellStyle name="一般" xfId="0" builtinId="0"/>
    <cellStyle name="一般 2" xfId="1" xr:uid="{D3730B55-0A60-4EE9-8B9D-58880DDD9D42}"/>
    <cellStyle name="千分位" xfId="2" builtinId="3"/>
    <cellStyle name="百分比" xfId="4" builtinId="5"/>
    <cellStyle name="超連結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pswst.mol.gov.tw/psdn/Query/wFrmQuery00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05884-9ABC-4D77-ADC5-6B3867240127}">
  <dimension ref="A1:C8"/>
  <sheetViews>
    <sheetView workbookViewId="0">
      <selection activeCell="C12" sqref="C12"/>
    </sheetView>
  </sheetViews>
  <sheetFormatPr defaultRowHeight="16.5" x14ac:dyDescent="0.25"/>
  <cols>
    <col min="1" max="2" width="8.875" bestFit="1" customWidth="1"/>
    <col min="3" max="3" width="83" customWidth="1"/>
  </cols>
  <sheetData>
    <row r="1" spans="1:3" ht="21" x14ac:dyDescent="0.3">
      <c r="A1" s="76" t="s">
        <v>11</v>
      </c>
      <c r="B1" s="76"/>
      <c r="C1" s="76"/>
    </row>
    <row r="2" spans="1:3" ht="19.5" x14ac:dyDescent="0.3">
      <c r="A2" s="21" t="s">
        <v>12</v>
      </c>
      <c r="B2" s="21" t="s">
        <v>13</v>
      </c>
      <c r="C2" s="21" t="s">
        <v>14</v>
      </c>
    </row>
    <row r="3" spans="1:3" ht="19.5" x14ac:dyDescent="0.25">
      <c r="A3" s="75" t="s">
        <v>15</v>
      </c>
      <c r="B3" s="75"/>
      <c r="C3" s="22" t="s">
        <v>16</v>
      </c>
    </row>
    <row r="4" spans="1:3" ht="64.5" customHeight="1" x14ac:dyDescent="0.25">
      <c r="A4" s="75"/>
      <c r="B4" s="75"/>
      <c r="C4" s="23" t="s">
        <v>17</v>
      </c>
    </row>
    <row r="5" spans="1:3" ht="19.5" x14ac:dyDescent="0.25">
      <c r="A5" s="77"/>
      <c r="B5" s="77">
        <v>62</v>
      </c>
      <c r="C5" s="24" t="s">
        <v>18</v>
      </c>
    </row>
    <row r="6" spans="1:3" ht="27.75" customHeight="1" x14ac:dyDescent="0.25">
      <c r="A6" s="78"/>
      <c r="B6" s="78"/>
      <c r="C6" s="23" t="s">
        <v>71</v>
      </c>
    </row>
    <row r="7" spans="1:3" ht="19.5" x14ac:dyDescent="0.25">
      <c r="A7" s="75"/>
      <c r="B7" s="75">
        <v>63</v>
      </c>
      <c r="C7" s="24" t="s">
        <v>19</v>
      </c>
    </row>
    <row r="8" spans="1:3" ht="30.75" customHeight="1" x14ac:dyDescent="0.25">
      <c r="A8" s="75"/>
      <c r="B8" s="75"/>
      <c r="C8" s="25" t="s">
        <v>20</v>
      </c>
    </row>
  </sheetData>
  <mergeCells count="7">
    <mergeCell ref="A7:A8"/>
    <mergeCell ref="B7:B8"/>
    <mergeCell ref="A1:C1"/>
    <mergeCell ref="A3:A4"/>
    <mergeCell ref="B3:B4"/>
    <mergeCell ref="A5:A6"/>
    <mergeCell ref="B5:B6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DE2C8-08EC-461A-9B60-0FB29ADDB373}">
  <dimension ref="A1:Q25"/>
  <sheetViews>
    <sheetView zoomScale="90" zoomScaleNormal="90" workbookViewId="0">
      <selection sqref="A1:H1"/>
    </sheetView>
  </sheetViews>
  <sheetFormatPr defaultRowHeight="16.5" x14ac:dyDescent="0.25"/>
  <cols>
    <col min="1" max="1" width="39.875" customWidth="1"/>
    <col min="2" max="2" width="17.625" customWidth="1"/>
    <col min="3" max="3" width="23.625" customWidth="1"/>
    <col min="4" max="4" width="28.25" customWidth="1"/>
    <col min="5" max="5" width="44.875" customWidth="1"/>
    <col min="6" max="6" width="14.625" customWidth="1"/>
    <col min="7" max="7" width="27.125" customWidth="1"/>
    <col min="8" max="8" width="20.25" style="17" customWidth="1"/>
  </cols>
  <sheetData>
    <row r="1" spans="1:17" ht="22.5" x14ac:dyDescent="0.25">
      <c r="A1" s="86" t="s">
        <v>123</v>
      </c>
      <c r="B1" s="86"/>
      <c r="C1" s="86"/>
      <c r="D1" s="86"/>
      <c r="E1" s="86"/>
      <c r="F1" s="86"/>
      <c r="G1" s="86"/>
      <c r="H1" s="86"/>
      <c r="I1" s="11"/>
      <c r="J1" s="1"/>
      <c r="K1" s="1"/>
      <c r="L1" s="1"/>
      <c r="M1" s="1"/>
      <c r="N1" s="1"/>
      <c r="O1" s="1"/>
      <c r="P1" s="1"/>
      <c r="Q1" s="1"/>
    </row>
    <row r="2" spans="1:17" ht="25.5" x14ac:dyDescent="0.25">
      <c r="A2" s="87" t="s">
        <v>35</v>
      </c>
      <c r="B2" s="87"/>
      <c r="C2" s="87"/>
      <c r="D2" s="87"/>
      <c r="E2" s="87"/>
      <c r="F2" s="87"/>
      <c r="G2" s="87"/>
      <c r="H2" s="87"/>
      <c r="I2" s="14"/>
    </row>
    <row r="3" spans="1:17" x14ac:dyDescent="0.25">
      <c r="A3" s="88" t="s">
        <v>36</v>
      </c>
      <c r="B3" s="89"/>
      <c r="C3" s="89"/>
      <c r="D3" s="89"/>
      <c r="E3" s="89"/>
      <c r="F3" s="89"/>
      <c r="G3" s="89"/>
      <c r="H3" s="89"/>
      <c r="I3" s="14"/>
    </row>
    <row r="4" spans="1:17" ht="51.75" x14ac:dyDescent="0.25">
      <c r="A4" s="29" t="s">
        <v>0</v>
      </c>
      <c r="B4" s="30" t="s">
        <v>37</v>
      </c>
      <c r="C4" s="30" t="s">
        <v>38</v>
      </c>
      <c r="D4" s="30" t="s">
        <v>39</v>
      </c>
      <c r="E4" s="30" t="s">
        <v>40</v>
      </c>
      <c r="F4" s="30" t="s">
        <v>41</v>
      </c>
      <c r="G4" s="30" t="s">
        <v>42</v>
      </c>
      <c r="H4" s="30" t="s">
        <v>43</v>
      </c>
      <c r="I4" s="12"/>
      <c r="J4" s="3"/>
    </row>
    <row r="5" spans="1:17" ht="35.25" customHeight="1" x14ac:dyDescent="0.25">
      <c r="A5" s="31" t="s">
        <v>44</v>
      </c>
      <c r="B5" s="66" t="s">
        <v>88</v>
      </c>
      <c r="C5" s="66">
        <v>41177</v>
      </c>
      <c r="D5" s="32">
        <f>16%</f>
        <v>0.16</v>
      </c>
      <c r="E5" s="60">
        <v>0.19734119999999999</v>
      </c>
      <c r="F5" s="33"/>
      <c r="G5" s="34">
        <f>ROUND(B5*(1+D5+E5)*F5,0)</f>
        <v>0</v>
      </c>
      <c r="H5" s="10">
        <f t="shared" ref="H5:H10" si="0">ROUND(G5+C5*F5,0)</f>
        <v>0</v>
      </c>
      <c r="I5" s="90"/>
      <c r="J5" s="90"/>
      <c r="K5" s="90"/>
      <c r="L5" s="90"/>
      <c r="M5" s="90"/>
      <c r="N5" s="90"/>
      <c r="O5" s="90"/>
      <c r="P5" s="90"/>
      <c r="Q5" s="90"/>
    </row>
    <row r="6" spans="1:17" ht="35.25" customHeight="1" x14ac:dyDescent="0.25">
      <c r="A6" s="31" t="s">
        <v>45</v>
      </c>
      <c r="B6" s="66" t="s">
        <v>91</v>
      </c>
      <c r="C6" s="66">
        <v>14459.333333333328</v>
      </c>
      <c r="D6" s="32">
        <f>16%</f>
        <v>0.16</v>
      </c>
      <c r="E6" s="60">
        <v>0.19734119999999999</v>
      </c>
      <c r="F6" s="33"/>
      <c r="G6" s="34">
        <f>ROUND(B6*(1+D6+E6)*F6,0)</f>
        <v>0</v>
      </c>
      <c r="H6" s="10">
        <f>ROUND(G6+C6*F6,0)</f>
        <v>0</v>
      </c>
      <c r="I6" s="12"/>
      <c r="J6" s="90"/>
      <c r="K6" s="90"/>
      <c r="L6" s="90"/>
      <c r="M6" s="90"/>
      <c r="N6" s="90"/>
      <c r="O6" s="90"/>
      <c r="P6" s="90"/>
      <c r="Q6" s="90"/>
    </row>
    <row r="7" spans="1:17" ht="35.25" customHeight="1" x14ac:dyDescent="0.25">
      <c r="A7" s="31" t="s">
        <v>46</v>
      </c>
      <c r="B7" s="66" t="s">
        <v>94</v>
      </c>
      <c r="C7" s="66">
        <v>18742</v>
      </c>
      <c r="D7" s="32">
        <f>16%</f>
        <v>0.16</v>
      </c>
      <c r="E7" s="60">
        <v>0.19734119999999999</v>
      </c>
      <c r="F7" s="33"/>
      <c r="G7" s="34">
        <f>ROUND(B7*(1+D7+E7)*F7,0)</f>
        <v>0</v>
      </c>
      <c r="H7" s="10">
        <f>ROUND(G7+C7*F7,0)</f>
        <v>0</v>
      </c>
      <c r="I7" s="12"/>
      <c r="J7" s="90"/>
      <c r="K7" s="90"/>
      <c r="L7" s="90"/>
      <c r="M7" s="90"/>
      <c r="N7" s="90"/>
      <c r="O7" s="90"/>
      <c r="P7" s="12"/>
      <c r="Q7" s="9"/>
    </row>
    <row r="8" spans="1:17" ht="35.25" customHeight="1" x14ac:dyDescent="0.25">
      <c r="A8" s="31" t="s">
        <v>47</v>
      </c>
      <c r="B8" s="66" t="s">
        <v>97</v>
      </c>
      <c r="C8" s="66">
        <v>8616</v>
      </c>
      <c r="D8" s="32">
        <f>16%</f>
        <v>0.16</v>
      </c>
      <c r="E8" s="60">
        <v>0.19734119999999999</v>
      </c>
      <c r="F8" s="33"/>
      <c r="G8" s="34">
        <f>ROUND(B8*(1+D8+E8)*F8,0)</f>
        <v>0</v>
      </c>
      <c r="H8" s="10">
        <f>ROUND(G8+C8*F8,0)</f>
        <v>0</v>
      </c>
      <c r="I8" s="90"/>
      <c r="J8" s="90"/>
      <c r="K8" s="90"/>
      <c r="L8" s="90"/>
      <c r="M8" s="90"/>
      <c r="N8" s="90"/>
      <c r="O8" s="90"/>
      <c r="P8" s="90"/>
      <c r="Q8" s="90"/>
    </row>
    <row r="9" spans="1:17" ht="35.25" customHeight="1" x14ac:dyDescent="0.25">
      <c r="A9" s="31" t="s">
        <v>48</v>
      </c>
      <c r="B9" s="66" t="s">
        <v>100</v>
      </c>
      <c r="C9" s="66">
        <v>7085.6666666666642</v>
      </c>
      <c r="D9" s="32">
        <f>16%</f>
        <v>0.16</v>
      </c>
      <c r="E9" s="60">
        <v>0.19734119999999999</v>
      </c>
      <c r="F9" s="33"/>
      <c r="G9" s="34">
        <f t="shared" ref="G9:G10" si="1">ROUND(B9*(1+D9+E9)*F9,0)</f>
        <v>0</v>
      </c>
      <c r="H9" s="10">
        <f t="shared" si="0"/>
        <v>0</v>
      </c>
      <c r="I9" s="12"/>
      <c r="J9" s="12"/>
      <c r="K9" s="12"/>
      <c r="L9" s="12"/>
      <c r="M9" s="12"/>
      <c r="N9" s="12"/>
      <c r="O9" s="12"/>
      <c r="P9" s="12"/>
      <c r="Q9" s="12"/>
    </row>
    <row r="10" spans="1:17" ht="35.25" customHeight="1" x14ac:dyDescent="0.25">
      <c r="A10" s="31" t="s">
        <v>49</v>
      </c>
      <c r="B10" s="66" t="s">
        <v>103</v>
      </c>
      <c r="C10" s="66">
        <v>8071.6666666666642</v>
      </c>
      <c r="D10" s="32">
        <f>16%</f>
        <v>0.16</v>
      </c>
      <c r="E10" s="60">
        <v>0.19734119999999999</v>
      </c>
      <c r="F10" s="33"/>
      <c r="G10" s="34">
        <f t="shared" si="1"/>
        <v>0</v>
      </c>
      <c r="H10" s="10">
        <f t="shared" si="0"/>
        <v>0</v>
      </c>
      <c r="I10" s="12"/>
      <c r="J10" s="90"/>
      <c r="K10" s="90"/>
      <c r="L10" s="90"/>
      <c r="M10" s="90"/>
      <c r="N10" s="90"/>
      <c r="O10" s="90"/>
    </row>
    <row r="11" spans="1:17" ht="17.25" x14ac:dyDescent="0.25">
      <c r="A11" s="80" t="s">
        <v>4</v>
      </c>
      <c r="B11" s="81"/>
      <c r="C11" s="81"/>
      <c r="D11" s="81"/>
      <c r="E11" s="81"/>
      <c r="F11" s="35">
        <f>SUM(F5:F10)</f>
        <v>0</v>
      </c>
      <c r="G11" s="34">
        <f>SUM(G5:G10)</f>
        <v>0</v>
      </c>
      <c r="H11" s="10">
        <f>SUM(H5:H10)</f>
        <v>0</v>
      </c>
      <c r="I11" s="13"/>
      <c r="L11" s="90"/>
      <c r="M11" s="90"/>
      <c r="N11" s="90"/>
      <c r="O11" s="90"/>
      <c r="P11" s="90"/>
    </row>
    <row r="12" spans="1:17" x14ac:dyDescent="0.25">
      <c r="A12" s="80" t="s">
        <v>50</v>
      </c>
      <c r="B12" s="81"/>
      <c r="C12" s="81"/>
      <c r="D12" s="81"/>
      <c r="E12" s="36" t="s">
        <v>51</v>
      </c>
      <c r="F12" s="37" t="s">
        <v>10</v>
      </c>
      <c r="G12" s="38" t="s">
        <v>52</v>
      </c>
      <c r="H12" s="34" t="e">
        <f>ROUND(G11*F12,0)</f>
        <v>#VALUE!</v>
      </c>
      <c r="I12" s="39"/>
      <c r="J12" s="39"/>
      <c r="K12" s="40"/>
      <c r="L12" s="40"/>
      <c r="M12" s="3"/>
      <c r="N12" s="3"/>
      <c r="O12" s="3"/>
      <c r="P12" s="3"/>
      <c r="Q12" s="3"/>
    </row>
    <row r="13" spans="1:17" x14ac:dyDescent="0.25">
      <c r="A13" s="82" t="s">
        <v>53</v>
      </c>
      <c r="B13" s="81"/>
      <c r="C13" s="81"/>
      <c r="D13" s="81"/>
      <c r="E13" s="36" t="s">
        <v>54</v>
      </c>
      <c r="F13" s="37" t="s">
        <v>10</v>
      </c>
      <c r="G13" s="38" t="s">
        <v>52</v>
      </c>
      <c r="H13" s="34" t="e">
        <f>ROUND((G11+H12)*F13,0)</f>
        <v>#VALUE!</v>
      </c>
      <c r="I13" s="39"/>
      <c r="J13" s="39"/>
    </row>
    <row r="14" spans="1:17" x14ac:dyDescent="0.25">
      <c r="A14" s="80" t="s">
        <v>55</v>
      </c>
      <c r="B14" s="81"/>
      <c r="C14" s="81"/>
      <c r="D14" s="81"/>
      <c r="E14" s="81"/>
      <c r="F14" s="81"/>
      <c r="G14" s="81"/>
      <c r="H14" s="41"/>
      <c r="I14" s="39"/>
      <c r="J14" s="39"/>
    </row>
    <row r="15" spans="1:17" x14ac:dyDescent="0.25">
      <c r="A15" s="82" t="s">
        <v>56</v>
      </c>
      <c r="B15" s="81"/>
      <c r="C15" s="81"/>
      <c r="D15" s="81"/>
      <c r="E15" s="81"/>
      <c r="F15" s="81"/>
      <c r="G15" s="81"/>
      <c r="H15" s="34" t="e">
        <f>H11+H12+H13+H14</f>
        <v>#VALUE!</v>
      </c>
      <c r="I15" s="39"/>
      <c r="J15" s="39"/>
    </row>
    <row r="16" spans="1:17" x14ac:dyDescent="0.25">
      <c r="A16" s="80" t="s">
        <v>57</v>
      </c>
      <c r="B16" s="81"/>
      <c r="C16" s="81"/>
      <c r="D16" s="81"/>
      <c r="E16" s="36" t="s">
        <v>58</v>
      </c>
      <c r="F16" s="37" t="s">
        <v>10</v>
      </c>
      <c r="G16" s="38" t="s">
        <v>52</v>
      </c>
      <c r="H16" s="34" t="e">
        <f>ROUND(H15*F16,0)</f>
        <v>#VALUE!</v>
      </c>
      <c r="I16" s="39"/>
      <c r="J16" s="39"/>
    </row>
    <row r="17" spans="1:17" x14ac:dyDescent="0.25">
      <c r="A17" s="83" t="s">
        <v>59</v>
      </c>
      <c r="B17" s="84"/>
      <c r="C17" s="84"/>
      <c r="D17" s="84"/>
      <c r="E17" s="84"/>
      <c r="F17" s="84"/>
      <c r="G17" s="84"/>
      <c r="H17" s="42" t="e">
        <f>H15+H16</f>
        <v>#VALUE!</v>
      </c>
      <c r="I17" s="14"/>
    </row>
    <row r="18" spans="1:17" x14ac:dyDescent="0.25">
      <c r="A18" s="43"/>
      <c r="B18" s="44"/>
      <c r="C18" s="44"/>
      <c r="D18" s="44"/>
      <c r="E18" s="44"/>
      <c r="F18" s="44"/>
      <c r="G18" s="44"/>
      <c r="H18" s="45"/>
      <c r="I18" s="14"/>
    </row>
    <row r="19" spans="1:17" ht="17.25" x14ac:dyDescent="0.25">
      <c r="A19" s="15" t="s">
        <v>5</v>
      </c>
      <c r="B19" s="16"/>
      <c r="C19" s="16"/>
      <c r="D19" s="16"/>
      <c r="E19" s="16"/>
      <c r="F19" s="4"/>
      <c r="G19" s="4"/>
      <c r="H19" s="46"/>
      <c r="I19" s="14"/>
    </row>
    <row r="20" spans="1:17" x14ac:dyDescent="0.25">
      <c r="A20" s="85" t="s">
        <v>60</v>
      </c>
      <c r="B20" s="85"/>
      <c r="C20" s="85"/>
      <c r="D20" s="85"/>
      <c r="E20" s="47"/>
      <c r="F20" s="48"/>
      <c r="G20" s="48"/>
      <c r="H20" s="49"/>
      <c r="I20" s="48"/>
      <c r="J20" s="50"/>
      <c r="K20" s="50"/>
      <c r="L20" s="50"/>
      <c r="M20" s="50"/>
      <c r="N20" s="50"/>
      <c r="O20" s="50"/>
      <c r="P20" s="50"/>
      <c r="Q20" s="50"/>
    </row>
    <row r="21" spans="1:17" x14ac:dyDescent="0.25">
      <c r="A21" s="18" t="s">
        <v>6</v>
      </c>
      <c r="B21" s="19" t="s">
        <v>1</v>
      </c>
      <c r="C21" s="79" t="s">
        <v>7</v>
      </c>
      <c r="D21" s="79"/>
      <c r="E21" s="79"/>
      <c r="F21" s="50"/>
      <c r="G21" s="50"/>
      <c r="H21" s="51"/>
      <c r="I21" s="48"/>
      <c r="J21" s="50"/>
      <c r="K21" s="50"/>
      <c r="L21" s="50"/>
      <c r="M21" s="50"/>
      <c r="N21" s="50"/>
      <c r="O21" s="50"/>
      <c r="P21" s="50"/>
      <c r="Q21" s="50"/>
    </row>
    <row r="22" spans="1:17" x14ac:dyDescent="0.25">
      <c r="A22" s="20"/>
      <c r="B22" s="19" t="s">
        <v>2</v>
      </c>
      <c r="C22" s="79" t="s">
        <v>8</v>
      </c>
      <c r="D22" s="79"/>
      <c r="E22" s="79"/>
      <c r="F22" s="50"/>
      <c r="G22" s="50"/>
      <c r="H22" s="51"/>
      <c r="I22" s="48"/>
      <c r="J22" s="50"/>
      <c r="K22" s="50"/>
      <c r="L22" s="50"/>
      <c r="M22" s="50"/>
      <c r="N22" s="50"/>
      <c r="O22" s="50"/>
      <c r="P22" s="50"/>
      <c r="Q22" s="50"/>
    </row>
    <row r="23" spans="1:17" x14ac:dyDescent="0.25">
      <c r="A23" s="20"/>
      <c r="B23" s="19" t="s">
        <v>3</v>
      </c>
      <c r="C23" s="79" t="s">
        <v>9</v>
      </c>
      <c r="D23" s="79"/>
      <c r="E23" s="79"/>
      <c r="F23" s="50"/>
      <c r="G23" s="50"/>
      <c r="H23" s="51"/>
      <c r="I23" s="48"/>
      <c r="J23" s="50"/>
      <c r="K23" s="50"/>
      <c r="L23" s="50"/>
      <c r="M23" s="50"/>
      <c r="N23" s="50"/>
      <c r="O23" s="50"/>
      <c r="P23" s="50"/>
      <c r="Q23" s="50"/>
    </row>
    <row r="24" spans="1:17" x14ac:dyDescent="0.25">
      <c r="A24" s="13"/>
      <c r="I24" s="13"/>
    </row>
    <row r="25" spans="1:17" x14ac:dyDescent="0.25">
      <c r="A25" s="13"/>
      <c r="I25" s="13"/>
    </row>
  </sheetData>
  <sheetProtection selectLockedCells="1"/>
  <mergeCells count="20">
    <mergeCell ref="A13:D13"/>
    <mergeCell ref="A1:H1"/>
    <mergeCell ref="A2:H2"/>
    <mergeCell ref="A3:H3"/>
    <mergeCell ref="I5:Q5"/>
    <mergeCell ref="J6:Q6"/>
    <mergeCell ref="J7:O7"/>
    <mergeCell ref="I8:Q8"/>
    <mergeCell ref="J10:O10"/>
    <mergeCell ref="A11:E11"/>
    <mergeCell ref="L11:P11"/>
    <mergeCell ref="A12:D12"/>
    <mergeCell ref="C22:E22"/>
    <mergeCell ref="C23:E23"/>
    <mergeCell ref="A14:G14"/>
    <mergeCell ref="A15:G15"/>
    <mergeCell ref="A16:D16"/>
    <mergeCell ref="A17:G17"/>
    <mergeCell ref="A20:D20"/>
    <mergeCell ref="C21:E2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DB904-5B5E-47EC-83A9-AFB44BD44F12}">
  <dimension ref="A1:R23"/>
  <sheetViews>
    <sheetView tabSelected="1" zoomScale="90" zoomScaleNormal="90" workbookViewId="0">
      <selection sqref="A1:I1"/>
    </sheetView>
  </sheetViews>
  <sheetFormatPr defaultRowHeight="16.5" x14ac:dyDescent="0.25"/>
  <cols>
    <col min="1" max="1" width="40.625" customWidth="1"/>
    <col min="2" max="2" width="19.5" customWidth="1"/>
    <col min="3" max="3" width="19.125" customWidth="1"/>
    <col min="4" max="4" width="28" customWidth="1"/>
    <col min="5" max="5" width="59.125" customWidth="1"/>
    <col min="6" max="6" width="13.125" customWidth="1"/>
    <col min="7" max="7" width="27.875" customWidth="1"/>
    <col min="9" max="9" width="19.625" customWidth="1"/>
  </cols>
  <sheetData>
    <row r="1" spans="1:18" ht="22.5" x14ac:dyDescent="0.25">
      <c r="A1" s="86" t="s">
        <v>124</v>
      </c>
      <c r="B1" s="86"/>
      <c r="C1" s="86"/>
      <c r="D1" s="86"/>
      <c r="E1" s="86"/>
      <c r="F1" s="86"/>
      <c r="G1" s="86"/>
      <c r="H1" s="86"/>
      <c r="I1" s="86"/>
      <c r="J1" s="11"/>
      <c r="K1" s="1"/>
      <c r="L1" s="1"/>
      <c r="M1" s="1"/>
      <c r="N1" s="1"/>
      <c r="O1" s="1"/>
      <c r="P1" s="1"/>
      <c r="Q1" s="1"/>
      <c r="R1" s="1"/>
    </row>
    <row r="2" spans="1:18" ht="25.5" x14ac:dyDescent="0.25">
      <c r="A2" s="87" t="s">
        <v>35</v>
      </c>
      <c r="B2" s="87"/>
      <c r="C2" s="87"/>
      <c r="D2" s="87"/>
      <c r="E2" s="87"/>
      <c r="F2" s="87"/>
      <c r="G2" s="87"/>
      <c r="H2" s="87"/>
      <c r="I2" s="87"/>
      <c r="J2" s="14"/>
    </row>
    <row r="3" spans="1:18" x14ac:dyDescent="0.25">
      <c r="A3" s="88" t="s">
        <v>36</v>
      </c>
      <c r="B3" s="89"/>
      <c r="C3" s="89"/>
      <c r="D3" s="89"/>
      <c r="E3" s="89"/>
      <c r="F3" s="89"/>
      <c r="G3" s="89"/>
      <c r="H3" s="89"/>
      <c r="I3" s="89"/>
      <c r="J3" s="14"/>
    </row>
    <row r="4" spans="1:18" ht="51" x14ac:dyDescent="0.25">
      <c r="A4" s="29" t="s">
        <v>0</v>
      </c>
      <c r="B4" s="52" t="s">
        <v>37</v>
      </c>
      <c r="C4" s="52" t="s">
        <v>38</v>
      </c>
      <c r="D4" s="52" t="s">
        <v>39</v>
      </c>
      <c r="E4" s="30" t="s">
        <v>40</v>
      </c>
      <c r="F4" s="52" t="s">
        <v>41</v>
      </c>
      <c r="G4" s="30" t="s">
        <v>42</v>
      </c>
      <c r="H4" s="97" t="s">
        <v>43</v>
      </c>
      <c r="I4" s="97"/>
      <c r="J4" s="12"/>
      <c r="K4" s="3"/>
    </row>
    <row r="5" spans="1:18" ht="35.25" customHeight="1" x14ac:dyDescent="0.25">
      <c r="A5" s="31" t="s">
        <v>44</v>
      </c>
      <c r="B5" s="66" t="s">
        <v>106</v>
      </c>
      <c r="C5" s="66">
        <v>20263.333333333343</v>
      </c>
      <c r="D5" s="32">
        <f>16%</f>
        <v>0.16</v>
      </c>
      <c r="E5" s="60">
        <v>0.19734119999999999</v>
      </c>
      <c r="F5" s="33"/>
      <c r="G5" s="38">
        <f>ROUND(B5*(1+D5+E5)*F5,0)</f>
        <v>0</v>
      </c>
      <c r="H5" s="96">
        <f t="shared" ref="H5:H10" si="0">ROUND(G5+C5*F5,0)</f>
        <v>0</v>
      </c>
      <c r="I5" s="96"/>
      <c r="J5" s="90"/>
      <c r="K5" s="90"/>
      <c r="L5" s="90"/>
      <c r="M5" s="90"/>
      <c r="N5" s="90"/>
      <c r="O5" s="90"/>
      <c r="P5" s="90"/>
      <c r="Q5" s="90"/>
      <c r="R5" s="90"/>
    </row>
    <row r="6" spans="1:18" ht="35.25" customHeight="1" x14ac:dyDescent="0.25">
      <c r="A6" s="31" t="s">
        <v>45</v>
      </c>
      <c r="B6" s="66" t="s">
        <v>109</v>
      </c>
      <c r="C6" s="66">
        <v>16786</v>
      </c>
      <c r="D6" s="32">
        <f>16%</f>
        <v>0.16</v>
      </c>
      <c r="E6" s="60">
        <v>0.19734119999999999</v>
      </c>
      <c r="F6" s="33"/>
      <c r="G6" s="38">
        <f>ROUND(B6*(1+D6+E6)*F6,0)</f>
        <v>0</v>
      </c>
      <c r="H6" s="96">
        <f>ROUND(G6+C6*F6,0)</f>
        <v>0</v>
      </c>
      <c r="I6" s="96"/>
      <c r="J6" s="12"/>
      <c r="K6" s="90"/>
      <c r="L6" s="90"/>
      <c r="M6" s="90"/>
      <c r="N6" s="90"/>
      <c r="O6" s="90"/>
      <c r="P6" s="90"/>
      <c r="Q6" s="90"/>
      <c r="R6" s="90"/>
    </row>
    <row r="7" spans="1:18" ht="35.25" customHeight="1" x14ac:dyDescent="0.25">
      <c r="A7" s="31" t="s">
        <v>46</v>
      </c>
      <c r="B7" s="66" t="s">
        <v>112</v>
      </c>
      <c r="C7" s="66">
        <v>16299.666666666672</v>
      </c>
      <c r="D7" s="32">
        <f>16%</f>
        <v>0.16</v>
      </c>
      <c r="E7" s="60">
        <v>0.19734119999999999</v>
      </c>
      <c r="F7" s="33"/>
      <c r="G7" s="38">
        <f>ROUND(B7*(1+D7+E7)*F7,0)</f>
        <v>0</v>
      </c>
      <c r="H7" s="96">
        <f t="shared" si="0"/>
        <v>0</v>
      </c>
      <c r="I7" s="96"/>
      <c r="J7" s="12"/>
      <c r="K7" s="90"/>
      <c r="L7" s="90"/>
      <c r="M7" s="90"/>
      <c r="N7" s="90"/>
      <c r="O7" s="90"/>
      <c r="P7" s="90"/>
      <c r="Q7" s="12"/>
      <c r="R7" s="9"/>
    </row>
    <row r="8" spans="1:18" ht="35.25" customHeight="1" x14ac:dyDescent="0.25">
      <c r="A8" s="31" t="s">
        <v>47</v>
      </c>
      <c r="B8" s="66" t="s">
        <v>115</v>
      </c>
      <c r="C8" s="66">
        <v>3983</v>
      </c>
      <c r="D8" s="32">
        <f>16%</f>
        <v>0.16</v>
      </c>
      <c r="E8" s="60">
        <v>0.19734119999999999</v>
      </c>
      <c r="F8" s="33"/>
      <c r="G8" s="38">
        <f t="shared" ref="G8:G10" si="1">ROUND(B8*(1+D8+E8)*F8,0)</f>
        <v>0</v>
      </c>
      <c r="H8" s="96">
        <f t="shared" si="0"/>
        <v>0</v>
      </c>
      <c r="I8" s="96"/>
      <c r="J8" s="90"/>
      <c r="K8" s="90"/>
      <c r="L8" s="90"/>
      <c r="M8" s="90"/>
      <c r="N8" s="90"/>
      <c r="O8" s="90"/>
      <c r="P8" s="90"/>
      <c r="Q8" s="90"/>
      <c r="R8" s="90"/>
    </row>
    <row r="9" spans="1:18" ht="35.25" customHeight="1" x14ac:dyDescent="0.25">
      <c r="A9" s="31" t="s">
        <v>48</v>
      </c>
      <c r="B9" s="66" t="s">
        <v>118</v>
      </c>
      <c r="C9" s="66">
        <v>2563</v>
      </c>
      <c r="D9" s="32">
        <f>16%</f>
        <v>0.16</v>
      </c>
      <c r="E9" s="60">
        <v>0.19734119999999999</v>
      </c>
      <c r="F9" s="33"/>
      <c r="G9" s="38">
        <f t="shared" si="1"/>
        <v>0</v>
      </c>
      <c r="H9" s="96">
        <f>ROUND(G9+C9*F9,0)</f>
        <v>0</v>
      </c>
      <c r="I9" s="96"/>
      <c r="J9" s="12"/>
      <c r="K9" s="12"/>
      <c r="L9" s="12"/>
      <c r="M9" s="12"/>
      <c r="N9" s="12"/>
      <c r="O9" s="12"/>
      <c r="P9" s="12"/>
      <c r="Q9" s="12"/>
      <c r="R9" s="12"/>
    </row>
    <row r="10" spans="1:18" ht="35.25" customHeight="1" x14ac:dyDescent="0.25">
      <c r="A10" s="31" t="s">
        <v>49</v>
      </c>
      <c r="B10" s="66" t="s">
        <v>121</v>
      </c>
      <c r="C10" s="66">
        <v>2989</v>
      </c>
      <c r="D10" s="32">
        <f>16%</f>
        <v>0.16</v>
      </c>
      <c r="E10" s="60">
        <v>0.19734119999999999</v>
      </c>
      <c r="F10" s="33"/>
      <c r="G10" s="38">
        <f t="shared" si="1"/>
        <v>0</v>
      </c>
      <c r="H10" s="96">
        <f t="shared" si="0"/>
        <v>0</v>
      </c>
      <c r="I10" s="96"/>
      <c r="J10" s="12"/>
      <c r="K10" s="90"/>
      <c r="L10" s="90"/>
      <c r="M10" s="90"/>
      <c r="N10" s="90"/>
      <c r="O10" s="90"/>
      <c r="P10" s="90"/>
    </row>
    <row r="11" spans="1:18" ht="17.25" x14ac:dyDescent="0.25">
      <c r="A11" s="80" t="s">
        <v>4</v>
      </c>
      <c r="B11" s="81"/>
      <c r="C11" s="81"/>
      <c r="D11" s="81"/>
      <c r="E11" s="81"/>
      <c r="F11" s="35">
        <f>SUM(F5:F10)</f>
        <v>0</v>
      </c>
      <c r="G11" s="38">
        <f>SUM(G5:G10)</f>
        <v>0</v>
      </c>
      <c r="H11" s="96">
        <f>SUM(H5:I10)</f>
        <v>0</v>
      </c>
      <c r="I11" s="96"/>
      <c r="J11" s="13"/>
      <c r="M11" s="90"/>
      <c r="N11" s="90"/>
      <c r="O11" s="90"/>
      <c r="P11" s="90"/>
      <c r="Q11" s="90"/>
    </row>
    <row r="12" spans="1:18" x14ac:dyDescent="0.25">
      <c r="A12" s="80" t="s">
        <v>61</v>
      </c>
      <c r="B12" s="81"/>
      <c r="C12" s="81"/>
      <c r="D12" s="81"/>
      <c r="E12" s="36" t="s">
        <v>51</v>
      </c>
      <c r="F12" s="37" t="s">
        <v>10</v>
      </c>
      <c r="G12" s="38" t="s">
        <v>52</v>
      </c>
      <c r="H12" s="93" t="e">
        <f>ROUND(G11*F12,0)</f>
        <v>#VALUE!</v>
      </c>
      <c r="I12" s="93"/>
      <c r="J12" s="39"/>
      <c r="K12" s="39"/>
      <c r="L12" s="40"/>
      <c r="M12" s="40"/>
      <c r="N12" s="3"/>
      <c r="O12" s="3"/>
      <c r="P12" s="3"/>
      <c r="Q12" s="3"/>
      <c r="R12" s="3"/>
    </row>
    <row r="13" spans="1:18" x14ac:dyDescent="0.25">
      <c r="A13" s="82" t="s">
        <v>62</v>
      </c>
      <c r="B13" s="81"/>
      <c r="C13" s="81"/>
      <c r="D13" s="81"/>
      <c r="E13" s="36" t="s">
        <v>54</v>
      </c>
      <c r="F13" s="37" t="s">
        <v>10</v>
      </c>
      <c r="G13" s="38" t="s">
        <v>52</v>
      </c>
      <c r="H13" s="93" t="e">
        <f>ROUND((G11+H12)*F13,0)</f>
        <v>#VALUE!</v>
      </c>
      <c r="I13" s="93"/>
      <c r="J13" s="39"/>
      <c r="K13" s="39"/>
    </row>
    <row r="14" spans="1:18" x14ac:dyDescent="0.25">
      <c r="A14" s="80" t="s">
        <v>55</v>
      </c>
      <c r="B14" s="81"/>
      <c r="C14" s="81"/>
      <c r="D14" s="81"/>
      <c r="E14" s="81"/>
      <c r="F14" s="81"/>
      <c r="G14" s="81"/>
      <c r="H14" s="95"/>
      <c r="I14" s="95"/>
      <c r="J14" s="39"/>
      <c r="K14" s="39"/>
    </row>
    <row r="15" spans="1:18" x14ac:dyDescent="0.25">
      <c r="A15" s="82" t="s">
        <v>63</v>
      </c>
      <c r="B15" s="81"/>
      <c r="C15" s="81"/>
      <c r="D15" s="81"/>
      <c r="E15" s="81"/>
      <c r="F15" s="81"/>
      <c r="G15" s="81"/>
      <c r="H15" s="93" t="e">
        <f>H11+H12+H13+H14</f>
        <v>#VALUE!</v>
      </c>
      <c r="I15" s="93"/>
      <c r="J15" s="39"/>
      <c r="K15" s="39"/>
    </row>
    <row r="16" spans="1:18" x14ac:dyDescent="0.25">
      <c r="A16" s="80" t="s">
        <v>64</v>
      </c>
      <c r="B16" s="81"/>
      <c r="C16" s="81"/>
      <c r="D16" s="81"/>
      <c r="E16" s="36" t="s">
        <v>58</v>
      </c>
      <c r="F16" s="37" t="s">
        <v>10</v>
      </c>
      <c r="G16" s="38" t="s">
        <v>52</v>
      </c>
      <c r="H16" s="93" t="e">
        <f>ROUND(H15*F16,0)</f>
        <v>#VALUE!</v>
      </c>
      <c r="I16" s="93"/>
      <c r="J16" s="39"/>
      <c r="K16" s="39"/>
    </row>
    <row r="17" spans="1:10" x14ac:dyDescent="0.25">
      <c r="A17" s="83" t="s">
        <v>65</v>
      </c>
      <c r="B17" s="84"/>
      <c r="C17" s="84"/>
      <c r="D17" s="84"/>
      <c r="E17" s="84"/>
      <c r="F17" s="84"/>
      <c r="G17" s="84"/>
      <c r="H17" s="94" t="e">
        <f>H15+H16</f>
        <v>#VALUE!</v>
      </c>
      <c r="I17" s="94"/>
      <c r="J17" s="14"/>
    </row>
    <row r="18" spans="1:10" x14ac:dyDescent="0.25">
      <c r="A18" s="43"/>
      <c r="B18" s="44"/>
      <c r="C18" s="44"/>
      <c r="D18" s="44"/>
      <c r="E18" s="44"/>
      <c r="F18" s="44"/>
      <c r="G18" s="44"/>
      <c r="H18" s="53"/>
      <c r="I18" s="53"/>
      <c r="J18" s="14"/>
    </row>
    <row r="19" spans="1:10" ht="17.25" x14ac:dyDescent="0.25">
      <c r="A19" s="54" t="s">
        <v>5</v>
      </c>
      <c r="B19" s="55"/>
      <c r="C19" s="55"/>
      <c r="D19" s="55"/>
      <c r="E19" s="55"/>
      <c r="F19" s="4"/>
      <c r="G19" s="4"/>
      <c r="H19" s="4"/>
      <c r="J19" s="14"/>
    </row>
    <row r="20" spans="1:10" x14ac:dyDescent="0.25">
      <c r="A20" s="91" t="s">
        <v>66</v>
      </c>
      <c r="B20" s="91"/>
      <c r="C20" s="91"/>
      <c r="D20" s="91"/>
      <c r="E20" s="56"/>
      <c r="F20" s="13"/>
      <c r="G20" s="13"/>
      <c r="H20" s="13"/>
      <c r="I20" s="13"/>
      <c r="J20" s="13"/>
    </row>
    <row r="21" spans="1:10" x14ac:dyDescent="0.25">
      <c r="A21" s="57" t="s">
        <v>67</v>
      </c>
      <c r="B21" s="58" t="s">
        <v>1</v>
      </c>
      <c r="C21" s="92" t="s">
        <v>68</v>
      </c>
      <c r="D21" s="92"/>
      <c r="E21" s="92"/>
      <c r="J21" s="13"/>
    </row>
    <row r="22" spans="1:10" x14ac:dyDescent="0.25">
      <c r="A22" s="59"/>
      <c r="B22" s="58" t="s">
        <v>2</v>
      </c>
      <c r="C22" s="92" t="s">
        <v>69</v>
      </c>
      <c r="D22" s="92"/>
      <c r="E22" s="92"/>
      <c r="J22" s="13"/>
    </row>
    <row r="23" spans="1:10" x14ac:dyDescent="0.25">
      <c r="A23" s="59"/>
      <c r="B23" s="58" t="s">
        <v>3</v>
      </c>
      <c r="C23" s="92" t="s">
        <v>70</v>
      </c>
      <c r="D23" s="92"/>
      <c r="E23" s="92"/>
      <c r="J23" s="13"/>
    </row>
  </sheetData>
  <sheetProtection selectLockedCells="1"/>
  <mergeCells count="34">
    <mergeCell ref="J5:R5"/>
    <mergeCell ref="A1:I1"/>
    <mergeCell ref="A2:I2"/>
    <mergeCell ref="A3:I3"/>
    <mergeCell ref="H4:I4"/>
    <mergeCell ref="H5:I5"/>
    <mergeCell ref="H6:I6"/>
    <mergeCell ref="K6:R6"/>
    <mergeCell ref="H7:I7"/>
    <mergeCell ref="K7:P7"/>
    <mergeCell ref="H8:I8"/>
    <mergeCell ref="J8:R8"/>
    <mergeCell ref="H9:I9"/>
    <mergeCell ref="H10:I10"/>
    <mergeCell ref="K10:P10"/>
    <mergeCell ref="A11:E11"/>
    <mergeCell ref="H11:I11"/>
    <mergeCell ref="M11:Q11"/>
    <mergeCell ref="A12:D12"/>
    <mergeCell ref="H12:I12"/>
    <mergeCell ref="A13:D13"/>
    <mergeCell ref="H13:I13"/>
    <mergeCell ref="A14:G14"/>
    <mergeCell ref="H14:I14"/>
    <mergeCell ref="H15:I15"/>
    <mergeCell ref="A16:D16"/>
    <mergeCell ref="H16:I16"/>
    <mergeCell ref="A17:G17"/>
    <mergeCell ref="H17:I17"/>
    <mergeCell ref="A20:D20"/>
    <mergeCell ref="C21:E21"/>
    <mergeCell ref="C22:E22"/>
    <mergeCell ref="C23:E23"/>
    <mergeCell ref="A15:G15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6CEF0-F43C-4D43-B76B-867F9B5EED7B}">
  <dimension ref="A1:G13"/>
  <sheetViews>
    <sheetView zoomScaleNormal="100" workbookViewId="0">
      <selection activeCell="B23" sqref="B23"/>
    </sheetView>
  </sheetViews>
  <sheetFormatPr defaultRowHeight="16.5" x14ac:dyDescent="0.25"/>
  <cols>
    <col min="1" max="1" width="50.875" customWidth="1"/>
    <col min="2" max="2" width="16.25" customWidth="1"/>
    <col min="3" max="3" width="18.75" customWidth="1"/>
    <col min="4" max="4" width="20" customWidth="1"/>
    <col min="5" max="5" width="16.25" customWidth="1"/>
    <col min="6" max="6" width="18.75" customWidth="1"/>
    <col min="7" max="7" width="20" customWidth="1"/>
  </cols>
  <sheetData>
    <row r="1" spans="1:7" ht="21" x14ac:dyDescent="0.25">
      <c r="A1" s="122" t="s">
        <v>126</v>
      </c>
      <c r="B1" s="68"/>
      <c r="C1" s="68"/>
      <c r="D1" s="68"/>
      <c r="E1" s="68"/>
      <c r="F1" s="68"/>
      <c r="G1" s="68"/>
    </row>
    <row r="2" spans="1:7" ht="19.5" x14ac:dyDescent="0.25">
      <c r="A2" s="69" t="s">
        <v>125</v>
      </c>
      <c r="B2" s="70"/>
      <c r="C2" s="70"/>
      <c r="D2" s="70"/>
      <c r="E2" s="70"/>
      <c r="F2" s="70"/>
      <c r="G2" s="70"/>
    </row>
    <row r="3" spans="1:7" ht="19.5" x14ac:dyDescent="0.25">
      <c r="A3" s="71" t="s">
        <v>21</v>
      </c>
      <c r="B3" s="73" t="s">
        <v>22</v>
      </c>
      <c r="C3" s="73"/>
      <c r="D3" s="73"/>
      <c r="E3" s="74" t="s">
        <v>23</v>
      </c>
      <c r="F3" s="74"/>
      <c r="G3" s="74"/>
    </row>
    <row r="4" spans="1:7" ht="45.75" customHeight="1" x14ac:dyDescent="0.25">
      <c r="A4" s="72"/>
      <c r="B4" s="26" t="s">
        <v>24</v>
      </c>
      <c r="C4" s="26" t="s">
        <v>25</v>
      </c>
      <c r="D4" s="26" t="s">
        <v>26</v>
      </c>
      <c r="E4" s="26" t="s">
        <v>24</v>
      </c>
      <c r="F4" s="26" t="s">
        <v>25</v>
      </c>
      <c r="G4" s="27" t="s">
        <v>26</v>
      </c>
    </row>
    <row r="5" spans="1:7" ht="30" customHeight="1" x14ac:dyDescent="0.25">
      <c r="A5" s="28" t="s">
        <v>27</v>
      </c>
      <c r="B5" s="66" t="s">
        <v>87</v>
      </c>
      <c r="C5" s="66" t="s">
        <v>88</v>
      </c>
      <c r="D5" s="67" t="s">
        <v>89</v>
      </c>
      <c r="E5" s="66" t="s">
        <v>105</v>
      </c>
      <c r="F5" s="66" t="s">
        <v>106</v>
      </c>
      <c r="G5" s="67" t="s">
        <v>107</v>
      </c>
    </row>
    <row r="6" spans="1:7" ht="30" customHeight="1" x14ac:dyDescent="0.25">
      <c r="A6" s="28" t="s">
        <v>28</v>
      </c>
      <c r="B6" s="66" t="s">
        <v>90</v>
      </c>
      <c r="C6" s="66" t="s">
        <v>91</v>
      </c>
      <c r="D6" s="67" t="s">
        <v>92</v>
      </c>
      <c r="E6" s="66" t="s">
        <v>108</v>
      </c>
      <c r="F6" s="66" t="s">
        <v>109</v>
      </c>
      <c r="G6" s="67" t="s">
        <v>110</v>
      </c>
    </row>
    <row r="7" spans="1:7" ht="37.5" customHeight="1" x14ac:dyDescent="0.25">
      <c r="A7" s="28" t="s">
        <v>29</v>
      </c>
      <c r="B7" s="66" t="s">
        <v>93</v>
      </c>
      <c r="C7" s="66" t="s">
        <v>94</v>
      </c>
      <c r="D7" s="67" t="s">
        <v>95</v>
      </c>
      <c r="E7" s="66" t="s">
        <v>111</v>
      </c>
      <c r="F7" s="66" t="s">
        <v>112</v>
      </c>
      <c r="G7" s="67" t="s">
        <v>113</v>
      </c>
    </row>
    <row r="8" spans="1:7" ht="30" customHeight="1" x14ac:dyDescent="0.25">
      <c r="A8" s="28" t="s">
        <v>30</v>
      </c>
      <c r="B8" s="66" t="s">
        <v>96</v>
      </c>
      <c r="C8" s="66" t="s">
        <v>97</v>
      </c>
      <c r="D8" s="67" t="s">
        <v>98</v>
      </c>
      <c r="E8" s="66" t="s">
        <v>114</v>
      </c>
      <c r="F8" s="66" t="s">
        <v>115</v>
      </c>
      <c r="G8" s="67" t="s">
        <v>116</v>
      </c>
    </row>
    <row r="9" spans="1:7" ht="37.5" customHeight="1" x14ac:dyDescent="0.25">
      <c r="A9" s="28" t="s">
        <v>31</v>
      </c>
      <c r="B9" s="66" t="s">
        <v>99</v>
      </c>
      <c r="C9" s="66" t="s">
        <v>100</v>
      </c>
      <c r="D9" s="67" t="s">
        <v>101</v>
      </c>
      <c r="E9" s="66" t="s">
        <v>117</v>
      </c>
      <c r="F9" s="66" t="s">
        <v>118</v>
      </c>
      <c r="G9" s="67" t="s">
        <v>119</v>
      </c>
    </row>
    <row r="10" spans="1:7" ht="30" customHeight="1" x14ac:dyDescent="0.25">
      <c r="A10" s="28" t="s">
        <v>32</v>
      </c>
      <c r="B10" s="66" t="s">
        <v>102</v>
      </c>
      <c r="C10" s="66" t="s">
        <v>103</v>
      </c>
      <c r="D10" s="67" t="s">
        <v>104</v>
      </c>
      <c r="E10" s="66" t="s">
        <v>120</v>
      </c>
      <c r="F10" s="66" t="s">
        <v>121</v>
      </c>
      <c r="G10" s="67" t="s">
        <v>122</v>
      </c>
    </row>
    <row r="11" spans="1:7" x14ac:dyDescent="0.25">
      <c r="A11" s="1"/>
      <c r="B11" s="2"/>
      <c r="C11" s="2"/>
      <c r="D11" s="2"/>
      <c r="E11" s="2"/>
      <c r="F11" s="2"/>
      <c r="G11" s="2"/>
    </row>
    <row r="12" spans="1:7" x14ac:dyDescent="0.25">
      <c r="A12" s="1" t="s">
        <v>33</v>
      </c>
    </row>
    <row r="13" spans="1:7" x14ac:dyDescent="0.25">
      <c r="A13" s="7" t="s">
        <v>34</v>
      </c>
    </row>
  </sheetData>
  <mergeCells count="5">
    <mergeCell ref="A1:G1"/>
    <mergeCell ref="A2:G2"/>
    <mergeCell ref="A3:A4"/>
    <mergeCell ref="B3:D3"/>
    <mergeCell ref="E3:G3"/>
  </mergeCells>
  <phoneticPr fontId="1" type="noConversion"/>
  <hyperlinks>
    <hyperlink ref="A13" r:id="rId1" xr:uid="{7AE9770A-4E4F-4035-B804-BE25566AA2D2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35106-E0D5-48BC-8186-FBBF55B4D168}">
  <dimension ref="A1:K13"/>
  <sheetViews>
    <sheetView zoomScaleNormal="100" workbookViewId="0">
      <selection activeCell="G11" sqref="G11:H11"/>
    </sheetView>
  </sheetViews>
  <sheetFormatPr defaultRowHeight="16.5" x14ac:dyDescent="0.25"/>
  <cols>
    <col min="2" max="2" width="21.125" customWidth="1"/>
    <col min="3" max="3" width="17.25" customWidth="1"/>
    <col min="4" max="4" width="23.125" customWidth="1"/>
    <col min="6" max="6" width="18.125" customWidth="1"/>
    <col min="8" max="8" width="13" customWidth="1"/>
    <col min="9" max="9" width="47.5" customWidth="1"/>
  </cols>
  <sheetData>
    <row r="1" spans="1:11" ht="20.25" x14ac:dyDescent="0.25">
      <c r="A1" s="104" t="s">
        <v>72</v>
      </c>
      <c r="B1" s="104"/>
      <c r="C1" s="104"/>
      <c r="D1" s="104"/>
      <c r="E1" s="104"/>
      <c r="F1" s="104"/>
      <c r="G1" s="104"/>
      <c r="H1" s="104"/>
    </row>
    <row r="2" spans="1:11" ht="26.25" customHeight="1" thickBot="1" x14ac:dyDescent="0.3">
      <c r="A2" s="105" t="s">
        <v>73</v>
      </c>
      <c r="B2" s="105"/>
      <c r="C2" s="105"/>
      <c r="D2" s="105"/>
      <c r="E2" s="105"/>
      <c r="F2" s="105"/>
      <c r="G2" s="105"/>
      <c r="H2" s="105"/>
      <c r="I2" s="8"/>
      <c r="J2" s="5"/>
      <c r="K2" s="5"/>
    </row>
    <row r="3" spans="1:11" ht="20.25" x14ac:dyDescent="0.3">
      <c r="A3" s="106" t="s">
        <v>74</v>
      </c>
      <c r="B3" s="107"/>
      <c r="C3" s="61" t="s">
        <v>75</v>
      </c>
      <c r="D3" s="61" t="s">
        <v>76</v>
      </c>
      <c r="E3" s="108" t="s">
        <v>77</v>
      </c>
      <c r="F3" s="109"/>
      <c r="G3" s="108" t="s">
        <v>78</v>
      </c>
      <c r="H3" s="110"/>
      <c r="I3" s="6"/>
      <c r="J3" s="5"/>
      <c r="K3" s="5"/>
    </row>
    <row r="4" spans="1:11" ht="26.25" customHeight="1" x14ac:dyDescent="0.3">
      <c r="A4" s="98" t="s">
        <v>79</v>
      </c>
      <c r="B4" s="99"/>
      <c r="C4" s="62"/>
      <c r="D4" s="62"/>
      <c r="E4" s="100"/>
      <c r="F4" s="101"/>
      <c r="G4" s="102"/>
      <c r="H4" s="103"/>
      <c r="I4" s="6"/>
      <c r="J4" s="5"/>
      <c r="K4" s="5"/>
    </row>
    <row r="5" spans="1:11" ht="26.25" customHeight="1" x14ac:dyDescent="0.3">
      <c r="A5" s="98" t="s">
        <v>80</v>
      </c>
      <c r="B5" s="99"/>
      <c r="C5" s="63">
        <v>0.115</v>
      </c>
      <c r="D5" s="64">
        <v>0.7</v>
      </c>
      <c r="E5" s="111"/>
      <c r="F5" s="112"/>
      <c r="G5" s="113">
        <f>C5*D5</f>
        <v>8.0500000000000002E-2</v>
      </c>
      <c r="H5" s="114"/>
      <c r="I5" s="6"/>
      <c r="J5" s="5"/>
      <c r="K5" s="5"/>
    </row>
    <row r="6" spans="1:11" ht="26.25" customHeight="1" x14ac:dyDescent="0.3">
      <c r="A6" s="98" t="s">
        <v>81</v>
      </c>
      <c r="B6" s="99"/>
      <c r="C6" s="63">
        <v>0.01</v>
      </c>
      <c r="D6" s="64">
        <v>0.7</v>
      </c>
      <c r="E6" s="111"/>
      <c r="F6" s="112"/>
      <c r="G6" s="113">
        <f>C6*D6</f>
        <v>6.9999999999999993E-3</v>
      </c>
      <c r="H6" s="114"/>
      <c r="I6" s="6"/>
      <c r="J6" s="5"/>
      <c r="K6" s="5"/>
    </row>
    <row r="7" spans="1:11" ht="26.25" customHeight="1" x14ac:dyDescent="0.3">
      <c r="A7" s="98" t="s">
        <v>82</v>
      </c>
      <c r="B7" s="99"/>
      <c r="C7" s="63">
        <v>1.1999999999999999E-3</v>
      </c>
      <c r="D7" s="64">
        <v>1</v>
      </c>
      <c r="E7" s="111"/>
      <c r="F7" s="112"/>
      <c r="G7" s="113">
        <f>C7*D7</f>
        <v>1.1999999999999999E-3</v>
      </c>
      <c r="H7" s="114"/>
      <c r="I7" s="6"/>
      <c r="J7" s="5"/>
      <c r="K7" s="5"/>
    </row>
    <row r="8" spans="1:11" ht="26.25" customHeight="1" x14ac:dyDescent="0.3">
      <c r="A8" s="98" t="s">
        <v>83</v>
      </c>
      <c r="B8" s="99"/>
      <c r="C8" s="63">
        <v>2.5000000000000001E-4</v>
      </c>
      <c r="D8" s="64">
        <v>1</v>
      </c>
      <c r="E8" s="111"/>
      <c r="F8" s="112"/>
      <c r="G8" s="113">
        <f>C8*D8</f>
        <v>2.5000000000000001E-4</v>
      </c>
      <c r="H8" s="114"/>
      <c r="I8" s="6"/>
      <c r="J8" s="5"/>
      <c r="K8" s="5"/>
    </row>
    <row r="9" spans="1:11" ht="26.25" customHeight="1" x14ac:dyDescent="0.3">
      <c r="A9" s="98" t="s">
        <v>84</v>
      </c>
      <c r="B9" s="99"/>
      <c r="C9" s="63">
        <v>5.1700000000000003E-2</v>
      </c>
      <c r="D9" s="64">
        <v>0.6</v>
      </c>
      <c r="E9" s="111">
        <v>1.56</v>
      </c>
      <c r="F9" s="112"/>
      <c r="G9" s="113">
        <f>C9*D9*E9</f>
        <v>4.8391200000000002E-2</v>
      </c>
      <c r="H9" s="114"/>
      <c r="I9" s="6"/>
      <c r="J9" s="5"/>
      <c r="K9" s="5"/>
    </row>
    <row r="10" spans="1:11" ht="26.25" customHeight="1" x14ac:dyDescent="0.3">
      <c r="A10" s="98" t="s">
        <v>85</v>
      </c>
      <c r="B10" s="99"/>
      <c r="C10" s="63">
        <v>0.06</v>
      </c>
      <c r="D10" s="64">
        <v>1</v>
      </c>
      <c r="E10" s="111"/>
      <c r="F10" s="112"/>
      <c r="G10" s="113">
        <f>C10*D10</f>
        <v>0.06</v>
      </c>
      <c r="H10" s="114"/>
      <c r="I10" s="6"/>
      <c r="J10" s="5"/>
      <c r="K10" s="5"/>
    </row>
    <row r="11" spans="1:11" ht="26.25" customHeight="1" thickBot="1" x14ac:dyDescent="0.35">
      <c r="A11" s="115" t="s">
        <v>86</v>
      </c>
      <c r="B11" s="116"/>
      <c r="C11" s="65"/>
      <c r="D11" s="65"/>
      <c r="E11" s="117"/>
      <c r="F11" s="118"/>
      <c r="G11" s="119">
        <f>SUM(G5:H10)</f>
        <v>0.19734119999999999</v>
      </c>
      <c r="H11" s="120"/>
      <c r="I11" s="6"/>
      <c r="J11" s="5"/>
      <c r="K11" s="5"/>
    </row>
    <row r="12" spans="1:11" ht="20.25" x14ac:dyDescent="0.3">
      <c r="A12" s="121"/>
      <c r="B12" s="121"/>
      <c r="C12" s="121"/>
      <c r="D12" s="121"/>
      <c r="E12" s="121"/>
      <c r="F12" s="121"/>
      <c r="G12" s="121"/>
      <c r="H12" s="121"/>
      <c r="I12" s="6"/>
      <c r="J12" s="5"/>
      <c r="K12" s="5"/>
    </row>
    <row r="13" spans="1:11" ht="17.25" x14ac:dyDescent="0.25">
      <c r="A13" s="4"/>
      <c r="B13" s="4"/>
      <c r="C13" s="4"/>
      <c r="D13" s="4"/>
      <c r="E13" s="4"/>
      <c r="F13" s="4"/>
      <c r="G13" s="4"/>
      <c r="H13" s="4"/>
      <c r="I13" s="3"/>
    </row>
  </sheetData>
  <mergeCells count="30">
    <mergeCell ref="A11:B11"/>
    <mergeCell ref="E11:F11"/>
    <mergeCell ref="G11:H11"/>
    <mergeCell ref="A12:H12"/>
    <mergeCell ref="A9:B9"/>
    <mergeCell ref="E9:F9"/>
    <mergeCell ref="G9:H9"/>
    <mergeCell ref="A10:B10"/>
    <mergeCell ref="E10:F10"/>
    <mergeCell ref="G10:H10"/>
    <mergeCell ref="A7:B7"/>
    <mergeCell ref="E7:F7"/>
    <mergeCell ref="G7:H7"/>
    <mergeCell ref="A8:B8"/>
    <mergeCell ref="E8:F8"/>
    <mergeCell ref="G8:H8"/>
    <mergeCell ref="A5:B5"/>
    <mergeCell ref="E5:F5"/>
    <mergeCell ref="G5:H5"/>
    <mergeCell ref="A6:B6"/>
    <mergeCell ref="E6:F6"/>
    <mergeCell ref="G6:H6"/>
    <mergeCell ref="A4:B4"/>
    <mergeCell ref="E4:F4"/>
    <mergeCell ref="G4:H4"/>
    <mergeCell ref="A1:H1"/>
    <mergeCell ref="A2:H2"/>
    <mergeCell ref="A3:B3"/>
    <mergeCell ref="E3:F3"/>
    <mergeCell ref="G3:H3"/>
  </mergeCells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908D564FC1D23A40839D95E395BE8F99" ma:contentTypeVersion="5" ma:contentTypeDescription="建立新的文件。" ma:contentTypeScope="" ma:versionID="b0e0850434e6d2038c0132793c071f06">
  <xsd:schema xmlns:xsd="http://www.w3.org/2001/XMLSchema" xmlns:xs="http://www.w3.org/2001/XMLSchema" xmlns:p="http://schemas.microsoft.com/office/2006/metadata/properties" xmlns:ns3="1dd64166-6b7a-4c1d-8766-c035fb4646f1" targetNamespace="http://schemas.microsoft.com/office/2006/metadata/properties" ma:root="true" ma:fieldsID="d52351710a153838046dba5aaae5e1a0" ns3:_="">
    <xsd:import namespace="1dd64166-6b7a-4c1d-8766-c035fb4646f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d64166-6b7a-4c1d-8766-c035fb4646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0B220E2-2D7B-449D-8A3E-299C94DC88B1}">
  <ds:schemaRefs>
    <ds:schemaRef ds:uri="1dd64166-6b7a-4c1d-8766-c035fb4646f1"/>
    <ds:schemaRef ds:uri="http://purl.org/dc/elements/1.1/"/>
    <ds:schemaRef ds:uri="http://www.w3.org/XML/1998/namespace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5D6F47D-45A2-4678-A9F0-6DB7716E07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dd64166-6b7a-4c1d-8766-c035fb4646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E5152AB-5013-4D6A-B95A-18CF653ED9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行業名稱與定義</vt:lpstr>
      <vt:lpstr>114年62中類_資訊服務委外經費試算表</vt:lpstr>
      <vt:lpstr>114年63中類_資訊服務委外經費試算表</vt:lpstr>
      <vt:lpstr>勞動部113年職類別薪資統計</vt:lpstr>
      <vt:lpstr>114年勞保局及健保署核定費率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中華軟協-鄭依琳</dc:creator>
  <cp:lastModifiedBy>中華軟體公會/中華軟協-力信恩</cp:lastModifiedBy>
  <dcterms:created xsi:type="dcterms:W3CDTF">2023-05-09T06:02:32Z</dcterms:created>
  <dcterms:modified xsi:type="dcterms:W3CDTF">2026-04-13T03:58:40Z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0x010100908D564FC1D23A40839D95E395BE8F99</vt:lpwstr>
  </property>
</Properties>
</file>